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5f37f09ee45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todologia" sheetId="1" r:id="R36d3e43744804230"/>
    <x:sheet xmlns:r="http://schemas.openxmlformats.org/officeDocument/2006/relationships" name="Base_100" sheetId="2" r:id="R9ee51c1fbac447ca"/>
    <x:sheet xmlns:r="http://schemas.openxmlformats.org/officeDocument/2006/relationships" name="Dashboard" sheetId="3" r:id="Re89e29d894264fee"/>
    <x:sheet xmlns:r="http://schemas.openxmlformats.org/officeDocument/2006/relationships" name="Listas" sheetId="4" r:id="Rfe8622dcc06d4c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dd/mm/yyyy"/>
    <x:numFmt numFmtId="201" formatCode="0.00"/>
    <x:numFmt numFmtId="202" formatCode="0"/>
    <x:numFmt numFmtId="203" formatCode="0.0"/>
    <x:numFmt numFmtId="204" formatCode="0%"/>
    <x:numFmt numFmtId="205" formatCode="0.0%"/>
    <x:numFmt numFmtId="206" formatCode="yyyy-mm-dd"/>
  </x:numFmts>
  <x:fonts count="11">
    <x:font>
      <x:sz val="11"/>
      <x:name val="Carlito"/>
    </x:font>
    <x:font>
      <x:b/>
      <x:sz val="10"/>
      <x:color rgb="FFFFFFFF"/>
      <x:name val="Carlito"/>
    </x:font>
    <x:font>
      <x:b/>
      <x:sz val="10"/>
      <x:color rgb="FF8A1F2D"/>
      <x:name val="Carlito"/>
    </x:font>
    <x:font>
      <x:sz val="10"/>
      <x:color rgb="FF2A2A2A"/>
      <x:name val="Carlito"/>
    </x:font>
    <x:font>
      <x:sz val="10"/>
      <x:color rgb="FF1D4ED8"/>
      <x:name val="Carlito"/>
    </x:font>
    <x:font>
      <x:b/>
      <x:sz val="18"/>
      <x:color rgb="FFFFFFFF"/>
      <x:name val="Carlito"/>
    </x:font>
    <x:font>
      <x:b/>
      <x:sz val="10"/>
      <x:name val="Carlito"/>
    </x:font>
    <x:font>
      <x:b/>
      <x:sz val="9"/>
      <x:color rgb="FFFFFFFF"/>
      <x:name val="Carlito"/>
    </x:font>
    <x:font>
      <x:sz val="9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2A2A2A"/>
      </x:patternFill>
    </x:fill>
    <x:fill>
      <x:patternFill patternType="solid">
        <x:fgColor rgb="FF8A1F2D"/>
      </x:patternFill>
    </x:fill>
    <x:fill>
      <x:patternFill patternType="solid">
        <x:fgColor rgb="FFF4E7E9"/>
      </x:patternFill>
    </x:fill>
    <x:fill>
      <x:patternFill patternType="solid">
        <x:fgColor rgb="FF111111"/>
      </x:patternFill>
    </x:fill>
    <x:fill>
      <x:patternFill patternType="solid">
        <x:fgColor rgb="FFFBF8F2"/>
      </x:patternFill>
    </x:fill>
    <x:fill>
      <x:patternFill patternType="solid">
        <x:fgColor rgb="FFF4EFE7"/>
      </x:patternFill>
    </x:fill>
    <x:fill>
      <x:patternFill patternType="solid">
        <x:fgColor rgb="FF6F1824"/>
      </x:patternFill>
    </x:fill>
    <x:fill>
      <x:patternFill patternType="solid">
        <x:fgColor rgb="FFD9EAF2"/>
      </x:patternFill>
    </x:fill>
  </x:fills>
  <x:borders count="2">
    <x:border/>
    <x:border/>
  </x:borders>
  <x:cellStyleXfs count="1">
    <x:xf numFmtId="0" fontId="0" fillId="0" borderId="0"/>
  </x:cellStyleXfs>
  <x:cellXfs count="7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top" wrapText="1"/>
    </x:xf>
    <x:xf numFmtId="200" fontId="3" fillId="0" borderId="0" xfId="0" applyNumberFormat="1" applyFont="1" applyFill="1" applyBorder="1" applyAlignment="1">
      <x:alignment vertical="top" wrapText="1"/>
    </x:xf>
    <x:xf numFmtId="200" fontId="3" fillId="0" borderId="1" xfId="0" applyNumberFormat="1" applyFont="1" applyFill="1" applyBorder="1" applyAlignment="1">
      <x:alignment vertical="top" wrapText="1"/>
    </x:xf>
    <x:xf numFmtId="201" fontId="3" fillId="0" borderId="0" xfId="0" applyNumberFormat="1" applyFont="1" applyFill="1" applyBorder="1" applyAlignment="1">
      <x:alignment vertical="top" wrapText="1"/>
    </x:xf>
    <x:xf numFmtId="201" fontId="3" fillId="0" borderId="1" xfId="0" applyNumberFormat="1" applyFont="1" applyFill="1" applyBorder="1" applyAlignment="1">
      <x:alignment vertical="top" wrapText="1"/>
    </x:xf>
    <x:xf numFmtId="202" fontId="3" fillId="0" borderId="0" xfId="0" applyNumberFormat="1" applyFont="1" applyFill="1" applyBorder="1" applyAlignment="1">
      <x:alignment vertical="top" wrapText="1"/>
    </x:xf>
    <x:xf numFmtId="202" fontId="3" fillId="0" borderId="1" xfId="0" applyNumberFormat="1" applyFont="1" applyFill="1" applyBorder="1" applyAlignment="1">
      <x:alignment vertical="top" wrapText="1"/>
    </x:xf>
    <x:xf numFmtId="203" fontId="3" fillId="0" borderId="0" xfId="0" applyNumberFormat="1" applyFont="1" applyFill="1" applyBorder="1" applyAlignment="1">
      <x:alignment vertical="top" wrapText="1"/>
    </x:xf>
    <x:xf numFmtId="203" fontId="3" fillId="0" borderId="1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3" fillId="6" borderId="0" xfId="0" applyNumberFormat="1" applyFont="1" applyFill="1" applyBorder="1" applyAlignment="1">
      <x:alignment vertical="top" wrapText="1"/>
    </x:xf>
    <x:xf numFmtId="0" fontId="3" fillId="6" borderId="1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wrapText="1"/>
    </x:xf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204" fontId="0" fillId="0" borderId="0" xfId="0" applyNumberFormat="1" applyFont="1" applyFill="1" applyBorder="1" applyAlignment="1">
      <x:alignment wrapText="1"/>
    </x:xf>
    <x:xf numFmtId="205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206" fontId="3" fillId="0" borderId="0" xfId="0" applyNumberFormat="1" applyFont="1" applyFill="1" applyBorder="1" applyAlignment="1">
      <x:alignment vertical="top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7" fillId="8" borderId="0" xfId="0" applyNumberFormat="1" applyFont="1" applyFill="1" applyBorder="1" applyAlignment="1">
      <x:alignment horizontal="center" wrapText="1"/>
    </x:xf>
    <x:xf numFmtId="0" fontId="7" fillId="8" borderId="0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top" wrapText="1"/>
    </x:xf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 applyAlignment="1">
      <x:alignment wrapText="1"/>
    </x:xf>
    <x:xf numFmtId="0" fontId="10" fillId="9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1" fillId="9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2E6B4F"/>
      </x:font>
      <x:fill>
        <x:patternFill>
          <x:bgColor rgb="FFE5F1EA"/>
        </x:patternFill>
      </x:fill>
    </x:dxf>
    <x:dxf>
      <x:font>
        <x:color rgb="FFA66B18"/>
      </x:font>
      <x:fill>
        <x:patternFill>
          <x:bgColor rgb="FFF7EEDC"/>
        </x:patternFill>
      </x:fill>
    </x:dxf>
    <x:dxf>
      <x:font>
        <x:color rgb="FF8C8882"/>
      </x:font>
      <x:fill>
        <x:patternFill>
          <x:bgColor rgb="FFE9E6E1"/>
        </x:patternFill>
      </x:fill>
    </x:dxf>
    <x:dxf>
      <x:font>
        <x:b/>
        <x:color rgb="FF2E6B4F"/>
      </x:font>
      <x:fill>
        <x:patternFill>
          <x:bgColor rgb="FFE5F1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7db13b149243e3" /><Relationship Type="http://schemas.openxmlformats.org/officeDocument/2006/relationships/theme" Target="/xl/theme/theme1.xml" Id="R43a661afc18841ba" /><Relationship Type="http://schemas.openxmlformats.org/officeDocument/2006/relationships/sharedStrings" Target="/xl/sharedStrings.xml" Id="R95cfbeba37e04710" /><Relationship Type="http://schemas.openxmlformats.org/officeDocument/2006/relationships/worksheet" Target="/xl/worksheets/sheet1.xml" Id="R36d3e43744804230" /><Relationship Type="http://schemas.openxmlformats.org/officeDocument/2006/relationships/worksheet" Target="/xl/worksheets/sheet2.xml" Id="R9ee51c1fbac447ca" /><Relationship Type="http://schemas.openxmlformats.org/officeDocument/2006/relationships/worksheet" Target="/xl/worksheets/sheet3.xml" Id="Re89e29d894264fee" /><Relationship Type="http://schemas.openxmlformats.org/officeDocument/2006/relationships/worksheet" Target="/xl/worksheets/sheet4.xml" Id="Rfe8622dcc06d4c59" /></Relationships>
</file>

<file path=xl/tables/table1.xml><?xml version="1.0" encoding="utf-8"?>
<x:table xmlns:x="http://schemas.openxmlformats.org/spreadsheetml/2006/main" id="1" name="BaseOportunidades" displayName="BaseOportunidades" ref="A1:AZ101" headerRowCount="1" totalsRowCount="0" totalsRowShown="0">
  <x:tableColumns count="52">
    <x:tableColumn id="1" name="ID"/>
    <x:tableColumn id="2" name="Status coleta"/>
    <x:tableColumn id="3" name="Data da coleta"/>
    <x:tableColumn id="4" name="Nome da oportunidade"/>
    <x:tableColumn id="5" name="Organização"/>
    <x:tableColumn id="6" name="Tipo de oportunidade"/>
    <x:tableColumn id="7" name="Subtipo / área"/>
    <x:tableColumn id="8" name="País da organização"/>
    <x:tableColumn id="9" name="Região"/>
    <x:tableColumn id="10" name="Prazo"/>
    <x:tableColumn id="11" name="Ano da chamada"/>
    <x:tableColumn id="12" name="URL oficial"/>
    <x:tableColumn id="13" name="Idioma da chamada"/>
    <x:tableColumn id="14" name="Abrangência da elegibilidade"/>
    <x:tableColumn id="15" name="Detalhe da elegibilidade"/>
    <x:tableColumn id="16" name="Taxa de inscrição"/>
    <x:tableColumn id="17" name="Valor da taxa"/>
    <x:tableColumn id="18" name="Moeda"/>
    <x:tableColumn id="19" name="Apoio financeiro / prêmio"/>
    <x:tableColumn id="20" name="Portfólio"/>
    <x:tableColumn id="21" name="Formato do portfólio"/>
    <x:tableColumn id="22" name="Nº mínimo de obras / imagens"/>
    <x:tableColumn id="23" name="Nº máximo de obras / imagens"/>
    <x:tableColumn id="24" name="Limite de MB do portfólio"/>
    <x:tableColumn id="25" name="Bio"/>
    <x:tableColumn id="26" name="Limite da bio"/>
    <x:tableColumn id="27" name="CV"/>
    <x:tableColumn id="28" name="Limite do CV"/>
    <x:tableColumn id="29" name="Artist statement"/>
    <x:tableColumn id="30" name="Limite do statement"/>
    <x:tableColumn id="31" name="Carta de motivação"/>
    <x:tableColumn id="32" name="Limite da carta"/>
    <x:tableColumn id="33" name="Proposta / projeto"/>
    <x:tableColumn id="34" name="Limite da proposta"/>
    <x:tableColumn id="35" name="Ficha técnica"/>
    <x:tableColumn id="36" name="Orçamento"/>
    <x:tableColumn id="37" name="Cronograma"/>
    <x:tableColumn id="38" name="Necessidades técnicas"/>
    <x:tableColumn id="39" name="Imagens em alta resolução"/>
    <x:tableColumn id="40" name="Site / portfólio online"/>
    <x:tableColumn id="41" name="Instagram / redes sociais"/>
    <x:tableColumn id="42" name="Vídeo"/>
    <x:tableColumn id="43" name="Referências / cartas"/>
    <x:tableColumn id="44" name="Outros documentos"/>
    <x:tableColumn id="45" name="Idioma exigido dos materiais"/>
    <x:tableColumn id="46" name="Critérios de seleção publicados"/>
    <x:tableColumn id="47" name="Resumo dos critérios"/>
    <x:tableColumn id="48" name="Júri nomeado"/>
    <x:tableColumn id="49" name="Observações"/>
    <x:tableColumn id="50" name="Evidência / nota de requisito"/>
    <x:tableColumn id="51" name="Total de materiais obrigatórios"/>
    <x:tableColumn id="52" name="Conferência fin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35d72c714474cc1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4" hidden="0" customWidth="1"/>
    <x:col min="3" max="3" width="44" hidden="0" customWidth="1"/>
    <x:col min="4" max="4" width="32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48" t="str">
        <x:v>RELATÓRIO APRESENTA 2026 | Protocolo de pesquisa</x:v>
      </x:c>
      <x:c r="B1" s="48"/>
      <x:c r="C1" s="48"/>
      <x:c r="D1" s="48"/>
      <x:c r="E1" s="48"/>
      <x:c r="F1" s="48"/>
      <x:c r="G1" s="48"/>
      <x:c r="H1" s="48"/>
    </x:row>
    <x:row r="2">
      <x:c r="A2" s="49"/>
      <x:c r="B2" s="49"/>
      <x:c r="C2" s="49"/>
      <x:c r="D2" s="49"/>
      <x:c r="E2" s="49"/>
      <x:c r="F2" s="49"/>
      <x:c r="G2" s="49"/>
      <x:c r="H2" s="49"/>
    </x:row>
    <x:row r="3">
      <x:c r="A3" s="19" t="str">
        <x:v>Pergunta central</x:v>
      </x:c>
      <x:c r="B3" s="19"/>
      <x:c r="C3" s="19"/>
      <x:c r="D3" s="19"/>
      <x:c r="E3" s="19"/>
      <x:c r="F3" s="19"/>
      <x:c r="G3" s="19"/>
      <x:c r="H3" s="19"/>
    </x:row>
    <x:row r="4">
      <x:c r="A4" s="49" t="str">
        <x:v>Quais materiais, formatos e limites são efetivamente exigidos em oportunidades profissionais para artistas visuais e fotógrafos em 2026?</x:v>
      </x:c>
      <x:c r="B4" s="49"/>
      <x:c r="C4" s="49"/>
      <x:c r="D4" s="49"/>
      <x:c r="E4" s="49"/>
      <x:c r="F4" s="49"/>
      <x:c r="G4" s="49"/>
      <x:c r="H4" s="49"/>
    </x:row>
    <x:row r="5">
      <x:c r="A5" s="49"/>
      <x:c r="B5" s="49"/>
      <x:c r="C5" s="49"/>
      <x:c r="D5" s="49"/>
      <x:c r="E5" s="49"/>
      <x:c r="F5" s="49"/>
      <x:c r="G5" s="49"/>
      <x:c r="H5" s="49"/>
    </x:row>
    <x:row r="6">
      <x:c r="A6" s="49"/>
      <x:c r="B6" s="49"/>
      <x:c r="C6" s="49"/>
      <x:c r="D6" s="49"/>
      <x:c r="E6" s="49"/>
      <x:c r="F6" s="49"/>
      <x:c r="G6" s="49"/>
      <x:c r="H6" s="49"/>
    </x:row>
    <x:row r="7">
      <x:c r="A7" s="20" t="str">
        <x:v>Desenho do estudo</x:v>
      </x:c>
      <x:c r="B7" s="20"/>
      <x:c r="C7" s="20"/>
      <x:c r="D7" s="20"/>
      <x:c r="E7" s="20"/>
      <x:c r="F7" s="20"/>
      <x:c r="G7" s="20"/>
      <x:c r="H7" s="20"/>
    </x:row>
    <x:row r="8">
      <x:c r="A8" s="50" t="str">
        <x:v>Tipo</x:v>
      </x:c>
      <x:c r="B8" s="49" t="str">
        <x:v>Levantamento exploratório, descritivo e proprietário do Viva o Clique / Método APRESENTA.</x:v>
      </x:c>
      <x:c r="C8" s="49"/>
      <x:c r="D8" s="49"/>
      <x:c r="E8" s="49"/>
      <x:c r="F8" s="49"/>
      <x:c r="G8" s="49"/>
      <x:c r="H8" s="49"/>
    </x:row>
    <x:row r="9">
      <x:c r="A9" s="50" t="str">
        <x:v>Unidade de análise</x:v>
      </x:c>
      <x:c r="B9" s="49" t="str">
        <x:v>Uma oportunidade pública individual (edital, residência, open call, prêmio, bolsa, comissão, publicação ou programa de galeria).</x:v>
      </x:c>
      <x:c r="C9" s="49"/>
      <x:c r="D9" s="49"/>
      <x:c r="E9" s="49"/>
      <x:c r="F9" s="49"/>
      <x:c r="G9" s="49"/>
      <x:c r="H9" s="49"/>
    </x:row>
    <x:row r="10">
      <x:c r="A10" s="50" t="str">
        <x:v>Tamanho da base</x:v>
      </x:c>
      <x:c r="B10" s="49" t="str">
        <x:v>100 oportunidades elegíveis.</x:v>
      </x:c>
      <x:c r="C10" s="49"/>
      <x:c r="D10" s="49"/>
      <x:c r="E10" s="49"/>
      <x:c r="F10" s="49"/>
      <x:c r="G10" s="49"/>
      <x:c r="H10" s="49"/>
    </x:row>
    <x:row r="11">
      <x:c r="A11" s="50" t="str">
        <x:v>Período</x:v>
      </x:c>
      <x:c r="B11" s="49" t="str">
        <x:v>Chamadas publicadas em 2026 ou com prazo de candidatura em 2026.</x:v>
      </x:c>
      <x:c r="C11" s="49"/>
      <x:c r="D11" s="49"/>
      <x:c r="E11" s="49"/>
      <x:c r="F11" s="49"/>
      <x:c r="G11" s="49"/>
      <x:c r="H11" s="49"/>
    </x:row>
    <x:row r="12">
      <x:c r="A12" s="50" t="str">
        <x:v>Fonte prioritária</x:v>
      </x:c>
      <x:c r="B12" s="49" t="str">
        <x:v>Página oficial da organização, regulamento oficial em PDF ou plataforma oficial de candidatura.</x:v>
      </x:c>
      <x:c r="C12" s="49"/>
      <x:c r="D12" s="49"/>
      <x:c r="E12" s="49"/>
      <x:c r="F12" s="49"/>
      <x:c r="G12" s="49"/>
      <x:c r="H12" s="49"/>
    </x:row>
    <x:row r="13">
      <x:c r="A13" s="50" t="str">
        <x:v>Amostragem</x:v>
      </x:c>
      <x:c r="B13" s="49" t="str">
        <x:v>Amostra intencional com quotas por tipo de oportunidade. Não apresentar como amostra estatisticamente representativa do mercado global.</x:v>
      </x:c>
      <x:c r="C13" s="49"/>
      <x:c r="D13" s="49"/>
      <x:c r="E13" s="49"/>
      <x:c r="F13" s="49"/>
      <x:c r="G13" s="49"/>
      <x:c r="H13" s="49"/>
    </x:row>
    <x:row r="14">
      <x:c r="A14" s="50" t="str">
        <x:v>Finalidade</x:v>
      </x:c>
      <x:c r="B14" s="49" t="str">
        <x:v>Produzir dados originais, citáveis e reutilizáveis em relatório, artigos, Pins, posts, newsletter e materiais do APRESENTA.</x:v>
      </x:c>
      <x:c r="C14" s="49"/>
      <x:c r="D14" s="49"/>
      <x:c r="E14" s="49"/>
      <x:c r="F14" s="49"/>
      <x:c r="G14" s="49"/>
      <x:c r="H14" s="49"/>
    </x:row>
    <x:row r="15">
      <x:c r="A15" s="49"/>
      <x:c r="B15" s="49"/>
      <x:c r="C15" s="49"/>
      <x:c r="D15" s="49"/>
      <x:c r="E15" s="49"/>
      <x:c r="F15" s="49"/>
      <x:c r="G15" s="49"/>
      <x:c r="H15" s="49"/>
    </x:row>
    <x:row r="16">
      <x:c r="A16" s="19" t="str">
        <x:v>Critérios de inclusão</x:v>
      </x:c>
      <x:c r="B16" s="19"/>
      <x:c r="C16" s="19"/>
      <x:c r="D16" s="19"/>
      <x:c r="E16" s="19"/>
      <x:c r="F16" s="19"/>
      <x:c r="G16" s="19"/>
      <x:c r="H16" s="19"/>
    </x:row>
    <x:row r="17">
      <x:c r="A17" s="49" t="str">
        <x:v>1. Página, regulamento ou plataforma oficial acessível.</x:v>
      </x:c>
      <x:c r="B17" s="49"/>
      <x:c r="C17" s="49"/>
      <x:c r="D17" s="49"/>
      <x:c r="E17" s="49"/>
      <x:c r="F17" s="49"/>
      <x:c r="G17" s="49"/>
      <x:c r="H17" s="49"/>
    </x:row>
    <x:row r="18">
      <x:c r="A18" s="49" t="str">
        <x:v>2. Aceitar artistas visuais, fotógrafos ou práticas afins.</x:v>
      </x:c>
      <x:c r="B18" s="49"/>
      <x:c r="C18" s="49"/>
      <x:c r="D18" s="49"/>
      <x:c r="E18" s="49"/>
      <x:c r="F18" s="49"/>
      <x:c r="G18" s="49"/>
      <x:c r="H18" s="49"/>
    </x:row>
    <x:row r="19">
      <x:c r="A19" s="49" t="str">
        <x:v>3. Existir chamada pública, candidatura ou submissão de materiais.</x:v>
      </x:c>
      <x:c r="B19" s="49"/>
      <x:c r="C19" s="49"/>
      <x:c r="D19" s="49"/>
      <x:c r="E19" s="49"/>
      <x:c r="F19" s="49"/>
      <x:c r="G19" s="49"/>
      <x:c r="H19" s="49"/>
    </x:row>
    <x:row r="20">
      <x:c r="A20" s="49" t="str">
        <x:v>4. Chamada publicada em 2026 ou prazo em 2026.</x:v>
      </x:c>
      <x:c r="B20" s="49"/>
      <x:c r="C20" s="49"/>
      <x:c r="D20" s="49"/>
      <x:c r="E20" s="49"/>
      <x:c r="F20" s="49"/>
      <x:c r="G20" s="49"/>
      <x:c r="H20" s="49"/>
    </x:row>
    <x:row r="21">
      <x:c r="A21" s="49" t="str">
        <x:v>5. Requisitos de candidatura disponíveis de forma verificável.</x:v>
      </x:c>
      <x:c r="B21" s="49"/>
      <x:c r="C21" s="49"/>
      <x:c r="D21" s="49"/>
      <x:c r="E21" s="49"/>
      <x:c r="F21" s="49"/>
      <x:c r="G21" s="49"/>
      <x:c r="H21" s="49"/>
    </x:row>
    <x:row r="22">
      <x:c r="A22" s="49" t="str">
        <x:v>6. Cada edição de uma mesma oportunidade conta uma única vez.</x:v>
      </x:c>
      <x:c r="B22" s="49"/>
      <x:c r="C22" s="49"/>
      <x:c r="D22" s="49"/>
      <x:c r="E22" s="49"/>
      <x:c r="F22" s="49"/>
      <x:c r="G22" s="49"/>
      <x:c r="H22" s="49"/>
    </x:row>
    <x:row r="23">
      <x:c r="A23" s="49"/>
      <x:c r="B23" s="49"/>
      <x:c r="C23" s="49"/>
      <x:c r="D23" s="49"/>
      <x:c r="E23" s="49"/>
      <x:c r="F23" s="49"/>
      <x:c r="G23" s="49"/>
      <x:c r="H23" s="49"/>
    </x:row>
    <x:row r="24">
      <x:c r="A24" s="20" t="str">
        <x:v>Critérios de exclusão</x:v>
      </x:c>
      <x:c r="B24" s="20"/>
      <x:c r="C24" s="20"/>
      <x:c r="D24" s="20"/>
      <x:c r="E24" s="20"/>
      <x:c r="F24" s="20"/>
      <x:c r="G24" s="20"/>
      <x:c r="H24" s="20"/>
    </x:row>
    <x:row r="25">
      <x:c r="A25" s="49" t="str">
        <x:v>1. Vagas de emprego sem processo de apresentação artística.</x:v>
      </x:c>
      <x:c r="B25" s="49"/>
      <x:c r="C25" s="49"/>
      <x:c r="D25" s="49"/>
      <x:c r="E25" s="49"/>
      <x:c r="F25" s="49"/>
      <x:c r="G25" s="49"/>
      <x:c r="H25" s="49"/>
    </x:row>
    <x:row r="26">
      <x:c r="A26" s="49" t="str">
        <x:v>2. Convites privados ou oportunidades sem regulamento público verificável.</x:v>
      </x:c>
      <x:c r="B26" s="49"/>
      <x:c r="C26" s="49"/>
      <x:c r="D26" s="49"/>
      <x:c r="E26" s="49"/>
      <x:c r="F26" s="49"/>
      <x:c r="G26" s="49"/>
      <x:c r="H26" s="49"/>
    </x:row>
    <x:row r="27">
      <x:c r="A27" s="49" t="str">
        <x:v>3. Duplicatas, republicações ou agregadores quando a fonte original existir.</x:v>
      </x:c>
      <x:c r="B27" s="49"/>
      <x:c r="C27" s="49"/>
      <x:c r="D27" s="49"/>
      <x:c r="E27" s="49"/>
      <x:c r="F27" s="49"/>
      <x:c r="G27" s="49"/>
      <x:c r="H27" s="49"/>
    </x:row>
    <x:row r="28">
      <x:c r="A28" s="49" t="str">
        <x:v>4. Chamadas sem informação suficiente para codificar os materiais solicitados.</x:v>
      </x:c>
      <x:c r="B28" s="49"/>
      <x:c r="C28" s="49"/>
      <x:c r="D28" s="49"/>
      <x:c r="E28" s="49"/>
      <x:c r="F28" s="49"/>
      <x:c r="G28" s="49"/>
      <x:c r="H28" s="49"/>
    </x:row>
    <x:row r="29">
      <x:c r="A29" s="49" t="str">
        <x:v>5. Concursos puramente comerciais sem análise de prática artística, portfólio ou projeto.</x:v>
      </x:c>
      <x:c r="B29" s="49"/>
      <x:c r="C29" s="49"/>
      <x:c r="D29" s="49"/>
      <x:c r="E29" s="49"/>
      <x:c r="F29" s="49"/>
      <x:c r="G29" s="49"/>
      <x:c r="H29" s="49"/>
    </x:row>
    <x:row r="30">
      <x:c r="A30" s="49"/>
      <x:c r="B30" s="49"/>
      <x:c r="C30" s="49"/>
      <x:c r="D30" s="49"/>
      <x:c r="E30" s="49"/>
      <x:c r="F30" s="49"/>
      <x:c r="G30" s="49"/>
      <x:c r="H30" s="49"/>
    </x:row>
    <x:row r="31">
      <x:c r="A31" s="19" t="str">
        <x:v>Regras de codificação</x:v>
      </x:c>
      <x:c r="B31" s="19"/>
      <x:c r="C31" s="19"/>
      <x:c r="D31" s="19"/>
      <x:c r="E31" s="19"/>
      <x:c r="F31" s="19"/>
      <x:c r="G31" s="19"/>
      <x:c r="H31" s="19"/>
    </x:row>
    <x:row r="32">
      <x:c r="A32" s="20" t="str">
        <x:v>Campo</x:v>
      </x:c>
      <x:c r="B32" s="20" t="str">
        <x:v>Regra</x:v>
      </x:c>
      <x:c r="C32" s="49"/>
      <x:c r="D32" s="49"/>
      <x:c r="E32" s="49"/>
      <x:c r="F32" s="49"/>
      <x:c r="G32" s="49"/>
      <x:c r="H32" s="49"/>
    </x:row>
    <x:row r="33">
      <x:c r="A33" s="50" t="str">
        <x:v>Status dos requisitos</x:v>
      </x:c>
      <x:c r="B33" s="49" t="str">
        <x:v>Use somente: Obrigatório, Opcional, Não solicitado, Não informado. Não inferir ausência como 'Não solicitado'.</x:v>
      </x:c>
      <x:c r="C33" s="49"/>
      <x:c r="D33" s="49"/>
      <x:c r="E33" s="49"/>
      <x:c r="F33" s="49"/>
      <x:c r="G33" s="49"/>
      <x:c r="H33" s="49"/>
    </x:row>
    <x:row r="34">
      <x:c r="A34" s="50" t="str">
        <x:v>Nº de obras/projetos e imagens/ficheiros</x:v>
      </x:c>
      <x:c r="B34" s="49" t="str">
        <x:v>Registrar em campos separados. 'Até 10 imagens': preencher apenas máximo de imagens. '5 a 10': preencher mínimo e máximo. Não usar nº de imagens como nº de obras.</x:v>
      </x:c>
      <x:c r="C34" s="49"/>
      <x:c r="D34" s="49"/>
      <x:c r="E34" s="49"/>
      <x:c r="F34" s="49"/>
      <x:c r="G34" s="49"/>
      <x:c r="H34" s="49"/>
    </x:row>
    <x:row r="35">
      <x:c r="A35" s="50" t="str">
        <x:v>Limites de texto</x:v>
      </x:c>
      <x:c r="B35" s="49" t="str">
        <x:v>Registrar exatamente a unidade. Quando houver vários campos textuais, usar os campos específicos de resumo, descrição e fundamentação e registrar os demais em 'Outros limites textuais'.</x:v>
      </x:c>
      <x:c r="C35" s="49"/>
      <x:c r="D35" s="49"/>
      <x:c r="E35" s="49"/>
      <x:c r="F35" s="49"/>
      <x:c r="G35" s="49"/>
      <x:c r="H35" s="49"/>
    </x:row>
    <x:row r="36">
      <x:c r="A36" s="50" t="str">
        <x:v>Formato do portfólio</x:v>
      </x:c>
      <x:c r="B36" s="49" t="str">
        <x:v>Codificar o formato predominante e detalhar combinações em Observações. Requisitos alternativos devem ser registrados também em 'Requisitos alternativos'.</x:v>
      </x:c>
      <x:c r="C36" s="49"/>
      <x:c r="D36" s="49"/>
      <x:c r="E36" s="49"/>
      <x:c r="F36" s="49"/>
      <x:c r="G36" s="49"/>
      <x:c r="H36" s="49"/>
    </x:row>
    <x:row r="37">
      <x:c r="A37" s="50" t="str">
        <x:v>Taxa / apoio financeiro</x:v>
      </x:c>
      <x:c r="B37" s="49" t="str">
        <x:v>Registrar somente o que a fonte informar explicitamente. Não converter moeda. Distinguir estrutura da taxa, taxa posterior/condicional, apoio monetário e benefícios em espécie.</x:v>
      </x:c>
      <x:c r="C37" s="49"/>
      <x:c r="D37" s="49"/>
      <x:c r="E37" s="49"/>
      <x:c r="F37" s="49"/>
      <x:c r="G37" s="49"/>
      <x:c r="H37" s="49"/>
    </x:row>
    <x:row r="38">
      <x:c r="A38" s="50" t="str">
        <x:v>Idioma</x:v>
      </x:c>
      <x:c r="B38" s="49" t="str">
        <x:v>Registrar idioma da chamada e, separadamente, o idioma exigido para os materiais.</x:v>
      </x:c>
      <x:c r="C38" s="49"/>
      <x:c r="D38" s="49"/>
      <x:c r="E38" s="49"/>
      <x:c r="F38" s="49"/>
      <x:c r="G38" s="49"/>
      <x:c r="H38" s="49"/>
    </x:row>
    <x:row r="39">
      <x:c r="A39" s="50" t="str">
        <x:v>Evidência</x:v>
      </x:c>
      <x:c r="B39" s="49" t="str">
        <x:v>Guardar nota curta que permita conferir o requisito. Se copiar texto, manter citação breve.</x:v>
      </x:c>
      <x:c r="C39" s="49"/>
      <x:c r="D39" s="49"/>
      <x:c r="E39" s="49"/>
      <x:c r="F39" s="49"/>
      <x:c r="G39" s="49"/>
      <x:c r="H39" s="49"/>
    </x:row>
    <x:row r="40">
      <x:c r="A40" s="50" t="str">
        <x:v>Fonte</x:v>
      </x:c>
      <x:c r="B40" s="49" t="str">
        <x:v>Usar URL oficial da chamada ou regulamento. Agregadores servem apenas para descoberta.</x:v>
      </x:c>
      <x:c r="C40" s="49"/>
      <x:c r="D40" s="49"/>
      <x:c r="E40" s="49"/>
      <x:c r="F40" s="49"/>
      <x:c r="G40" s="49"/>
      <x:c r="H40" s="49"/>
    </x:row>
    <x:row r="41">
      <x:c r="A41" s="50" t="str">
        <x:v>Campos ambíguos</x:v>
      </x:c>
      <x:c r="B41" s="49" t="str">
        <x:v>Marcar 'Não informado' quando a fonte não permitir afirmar o requisito e explicar a ambiguidade em Observações.</x:v>
      </x:c>
      <x:c r="C41" s="49"/>
      <x:c r="D41" s="49"/>
      <x:c r="E41" s="49"/>
      <x:c r="F41" s="49"/>
      <x:c r="G41" s="49"/>
      <x:c r="H41" s="49"/>
    </x:row>
    <x:row r="42">
      <x:c r="A42" s="49"/>
      <x:c r="B42" s="49"/>
      <x:c r="C42" s="49"/>
      <x:c r="D42" s="49"/>
      <x:c r="E42" s="49"/>
      <x:c r="F42" s="49"/>
      <x:c r="G42" s="49"/>
      <x:c r="H42" s="49"/>
    </x:row>
    <x:row r="43">
      <x:c r="A43" s="20" t="str">
        <x:v>Protocolo de coleta e controle de qualidade</x:v>
      </x:c>
      <x:c r="B43" s="20"/>
      <x:c r="C43" s="20"/>
      <x:c r="D43" s="20"/>
      <x:c r="E43" s="20"/>
      <x:c r="F43" s="20"/>
      <x:c r="G43" s="20"/>
      <x:c r="H43" s="20"/>
    </x:row>
    <x:row r="44">
      <x:c r="A44" s="49" t="str">
        <x:v>1. Localizar a oportunidade e abrir a fonte oficial.</x:v>
      </x:c>
      <x:c r="B44" s="49"/>
      <x:c r="C44" s="49"/>
      <x:c r="D44" s="49"/>
      <x:c r="E44" s="49"/>
      <x:c r="F44" s="49"/>
      <x:c r="G44" s="49"/>
      <x:c r="H44" s="49"/>
    </x:row>
    <x:row r="45">
      <x:c r="A45" s="49" t="str">
        <x:v>2. Confirmar elegibilidade pelos critérios antes de registrar.</x:v>
      </x:c>
      <x:c r="B45" s="49"/>
      <x:c r="C45" s="49"/>
      <x:c r="D45" s="49"/>
      <x:c r="E45" s="49"/>
      <x:c r="F45" s="49"/>
      <x:c r="G45" s="49"/>
      <x:c r="H45" s="49"/>
    </x:row>
    <x:row r="46">
      <x:c r="A46" s="49" t="str">
        <x:v>3. Preencher a linha inteira com base na mesma edição da chamada.</x:v>
      </x:c>
      <x:c r="B46" s="49"/>
      <x:c r="C46" s="49"/>
      <x:c r="D46" s="49"/>
      <x:c r="E46" s="49"/>
      <x:c r="F46" s="49"/>
      <x:c r="G46" s="49"/>
      <x:c r="H46" s="49"/>
    </x:row>
    <x:row r="47">
      <x:c r="A47" s="49" t="str">
        <x:v>4. Marcar 'Em coleta' durante o preenchimento e 'Conferido' somente após releitura.</x:v>
      </x:c>
      <x:c r="B47" s="49"/>
      <x:c r="C47" s="49"/>
      <x:c r="D47" s="49"/>
      <x:c r="E47" s="49"/>
      <x:c r="F47" s="49"/>
      <x:c r="G47" s="49"/>
      <x:c r="H47" s="49"/>
    </x:row>
    <x:row r="48">
      <x:c r="A48" s="49" t="str">
        <x:v>5. Preservar URL oficial e data de coleta.</x:v>
      </x:c>
      <x:c r="B48" s="49"/>
      <x:c r="C48" s="49"/>
      <x:c r="D48" s="49"/>
      <x:c r="E48" s="49"/>
      <x:c r="F48" s="49"/>
      <x:c r="G48" s="49"/>
      <x:c r="H48" s="49"/>
    </x:row>
    <x:row r="49">
      <x:c r="A49" s="49" t="str">
        <x:v>6. Rechecar pelo menos 20% das linhas antes da publicação.</x:v>
      </x:c>
      <x:c r="B49" s="49"/>
      <x:c r="C49" s="49"/>
      <x:c r="D49" s="49"/>
      <x:c r="E49" s="49"/>
      <x:c r="F49" s="49"/>
      <x:c r="G49" s="49"/>
      <x:c r="H49" s="49"/>
    </x:row>
    <x:row r="50">
      <x:c r="A50" s="49" t="str">
        <x:v>7. Registrar mudanças posteriores do regulamento em Observações.</x:v>
      </x:c>
      <x:c r="B50" s="49"/>
      <x:c r="C50" s="49"/>
      <x:c r="D50" s="49"/>
      <x:c r="E50" s="49"/>
      <x:c r="F50" s="49"/>
      <x:c r="G50" s="49"/>
      <x:c r="H50" s="49"/>
    </x:row>
    <x:row r="51">
      <x:c r="A51" s="49" t="str">
        <x:v>8. Informar o denominador usado em cada percentual publicado.</x:v>
      </x:c>
      <x:c r="B51" s="49"/>
      <x:c r="C51" s="49"/>
      <x:c r="D51" s="49"/>
      <x:c r="E51" s="49"/>
      <x:c r="F51" s="49"/>
      <x:c r="G51" s="49"/>
      <x:c r="H51" s="49"/>
    </x:row>
    <x:row r="52">
      <x:c r="A52" s="49"/>
      <x:c r="B52" s="49"/>
      <x:c r="C52" s="49"/>
      <x:c r="D52" s="49"/>
      <x:c r="E52" s="49"/>
      <x:c r="F52" s="49"/>
      <x:c r="G52" s="49"/>
      <x:c r="H52" s="49"/>
    </x:row>
    <x:row r="53">
      <x:c r="A53" s="19" t="str">
        <x:v>Limites de interpretação</x:v>
      </x:c>
      <x:c r="B53" s="19"/>
      <x:c r="C53" s="19"/>
      <x:c r="D53" s="19"/>
      <x:c r="E53" s="19"/>
      <x:c r="F53" s="19"/>
      <x:c r="G53" s="19"/>
      <x:c r="H53" s="19"/>
    </x:row>
    <x:row r="54">
      <x:c r="A54" s="49" t="str">
        <x:v>O relatório descreve as 100 oportunidades estudadas; não representa estatisticamente todo o mercado de arte.</x:v>
      </x:c>
      <x:c r="B54" s="49"/>
      <x:c r="C54" s="49"/>
      <x:c r="D54" s="49"/>
      <x:c r="E54" s="49"/>
      <x:c r="F54" s="49"/>
      <x:c r="G54" s="49"/>
      <x:c r="H54" s="49"/>
    </x:row>
    <x:row r="55">
      <x:c r="A55" s="49" t="str">
        <x:v>Ausência de exigência explícita não significa irrelevância do material em outros contextos.</x:v>
      </x:c>
      <x:c r="B55" s="49"/>
      <x:c r="C55" s="49"/>
      <x:c r="D55" s="49"/>
      <x:c r="E55" s="49"/>
      <x:c r="F55" s="49"/>
      <x:c r="G55" s="49"/>
      <x:c r="H55" s="49"/>
    </x:row>
    <x:row r="56">
      <x:c r="A56" s="49" t="str">
        <x:v>Diferenças entre tipos de oportunidade devem ser analisadas separadamente antes de médias gerais.</x:v>
      </x:c>
      <x:c r="B56" s="49"/>
      <x:c r="C56" s="49"/>
      <x:c r="D56" s="49"/>
      <x:c r="E56" s="49"/>
      <x:c r="F56" s="49"/>
      <x:c r="G56" s="49"/>
      <x:c r="H56" s="49"/>
    </x:row>
    <x:row r="57">
      <x:c r="A57" s="49" t="str">
        <x:v>Não fazer inferências causais sobre sucesso em candidaturas a partir dos requisitos observados.</x:v>
      </x:c>
      <x:c r="B57" s="49"/>
      <x:c r="C57" s="49"/>
      <x:c r="D57" s="49"/>
      <x:c r="E57" s="49"/>
      <x:c r="F57" s="49"/>
      <x:c r="G57" s="49"/>
      <x:c r="H57" s="49"/>
    </x:row>
    <x:row r="58">
      <x:c r="A58" s="49"/>
      <x:c r="B58" s="49"/>
      <x:c r="C58" s="49"/>
      <x:c r="D58" s="49"/>
      <x:c r="E58" s="49"/>
      <x:c r="F58" s="49"/>
      <x:c r="G58" s="49"/>
      <x:c r="H58" s="49"/>
    </x:row>
    <x:row r="59">
      <x:c r="A59" s="20" t="str">
        <x:v>Plano de amostragem sugerido</x:v>
      </x:c>
      <x:c r="B59" s="20"/>
      <x:c r="C59" s="20"/>
      <x:c r="D59" s="20"/>
      <x:c r="E59" s="20"/>
      <x:c r="F59" s="20"/>
      <x:c r="G59" s="20"/>
      <x:c r="H59" s="20"/>
    </x:row>
    <x:row r="60">
      <x:c r="A60" s="50" t="str">
        <x:v>Tipo de oportunidade</x:v>
      </x:c>
      <x:c r="B60" s="50" t="str">
        <x:v>Meta</x:v>
      </x:c>
      <x:c r="C60" s="49"/>
      <x:c r="D60" s="50" t="str">
        <x:v>Nota metodológica</x:v>
      </x:c>
      <x:c r="E60" s="50"/>
      <x:c r="F60" s="50"/>
      <x:c r="G60" s="50"/>
      <x:c r="H60" s="50"/>
    </x:row>
    <x:row r="61">
      <x:c r="A61" s="49" t="str">
        <x:v>Residência</x:v>
      </x:c>
      <x:c r="B61" s="49" t="n">
        <x:v>25</x:v>
      </x:c>
      <x:c r="C61" s="49"/>
      <x:c r="D61" s="49" t="str">
        <x:v>As quotas impedem que um único tipo domine a amostra. Se uma categoria não oferecer chamadas elegíveis suficientes, a substituição deve ser documentada. Recomenda-se diversidade geográfica e evitar concentração excessiva num único país ou organização.</x:v>
      </x:c>
      <x:c r="E61" s="49"/>
      <x:c r="F61" s="49"/>
      <x:c r="G61" s="49"/>
      <x:c r="H61" s="49"/>
    </x:row>
    <x:row r="62">
      <x:c r="A62" s="49" t="str">
        <x:v>Exposição / Open call</x:v>
      </x:c>
      <x:c r="B62" s="49" t="n">
        <x:v>25</x:v>
      </x:c>
      <x:c r="C62" s="49"/>
      <x:c r="D62" s="49"/>
      <x:c r="E62" s="49"/>
      <x:c r="F62" s="49"/>
      <x:c r="G62" s="49"/>
      <x:c r="H62" s="49"/>
    </x:row>
    <x:row r="63">
      <x:c r="A63" s="49" t="str">
        <x:v>Prêmio / Bolsa</x:v>
      </x:c>
      <x:c r="B63" s="49" t="n">
        <x:v>15</x:v>
      </x:c>
      <x:c r="C63" s="49"/>
      <x:c r="D63" s="49"/>
      <x:c r="E63" s="49"/>
      <x:c r="F63" s="49"/>
      <x:c r="G63" s="49"/>
      <x:c r="H63" s="49"/>
    </x:row>
    <x:row r="64">
      <x:c r="A64" s="49" t="str">
        <x:v>Edital / Grant / Comissão</x:v>
      </x:c>
      <x:c r="B64" s="49" t="n">
        <x:v>15</x:v>
      </x:c>
      <x:c r="C64" s="49"/>
      <x:c r="D64" s="49"/>
      <x:c r="E64" s="49"/>
      <x:c r="F64" s="49"/>
      <x:c r="G64" s="49"/>
      <x:c r="H64" s="49"/>
    </x:row>
    <x:row r="65">
      <x:c r="A65" s="49" t="str">
        <x:v>Festival / Publicação</x:v>
      </x:c>
      <x:c r="B65" s="49" t="n">
        <x:v>10</x:v>
      </x:c>
      <x:c r="C65" s="49"/>
      <x:c r="D65" s="49"/>
      <x:c r="E65" s="49"/>
      <x:c r="F65" s="49"/>
      <x:c r="G65" s="49"/>
      <x:c r="H65" s="49"/>
    </x:row>
    <x:row r="66">
      <x:c r="A66" s="49" t="str">
        <x:v>Galeria / Representação</x:v>
      </x:c>
      <x:c r="B66" s="49" t="n">
        <x:v>10</x:v>
      </x:c>
      <x:c r="C66" s="49"/>
      <x:c r="D66" s="49"/>
      <x:c r="E66" s="49"/>
      <x:c r="F66" s="49"/>
      <x:c r="G66" s="49"/>
      <x:c r="H66" s="49"/>
    </x:row>
    <x:row r="67">
      <x:c r="A67" s="51" t="str">
        <x:v>Total</x:v>
      </x:c>
      <x:c r="B67" s="51" t="n">
        <x:f>SUM(B61:B66)</x:f>
        <x:v>100</x:v>
      </x:c>
      <x:c r="C67" s="49"/>
      <x:c r="D67" s="49"/>
      <x:c r="E67" s="49"/>
      <x:c r="F67" s="49"/>
      <x:c r="G67" s="49"/>
      <x:c r="H67" s="49"/>
    </x:row>
    <x:row r="68">
      <x:c r="A68" s="73" t="str">
        <x:v>Ajustes consolidados após o piloto de 10 oportunidades</x:v>
      </x:c>
      <x:c r="B68" s="73"/>
      <x:c r="C68" s="73"/>
      <x:c r="D68" s="73"/>
    </x:row>
    <x:row r="69">
      <x:c r="A69" s="75" t="str">
        <x:v>Campo revisado</x:v>
      </x:c>
      <x:c r="B69" s="75" t="str">
        <x:v>Regra definitiva</x:v>
      </x:c>
      <x:c r="C69" s="75" t="str">
        <x:v>Motivo observado no piloto</x:v>
      </x:c>
      <x:c r="D69" s="75" t="str">
        <x:v>Aplicação</x:v>
      </x:c>
    </x:row>
    <x:row r="70">
      <x:c r="A70" s="76" t="str">
        <x:v>Obras/projetos x imagens/ficheiros</x:v>
      </x:c>
      <x:c r="B70" s="76" t="str">
        <x:v>Manter contagens separadas para obras/projetos e imagens/ficheiros.</x:v>
      </x:c>
      <x:c r="C70" s="76" t="str">
        <x:v>Uma obra pode exigir várias vistas e uma série pode conter múltiplas imagens.</x:v>
      </x:c>
      <x:c r="D70" s="76" t="str">
        <x:v>Usar V-W para obras/projetos e X/BA para imagens/ficheiros.</x:v>
      </x:c>
    </x:row>
    <x:row r="71">
      <x:c r="A71" s="76" t="str">
        <x:v>Limites de ficheiro</x:v>
      </x:c>
      <x:c r="B71" s="76" t="str">
        <x:v>Separar limite por ficheiro do limite total da submissão e identificar a que objeto o limite se aplica.</x:v>
      </x:c>
      <x:c r="C71" s="76" t="str">
        <x:v>3 MB por imagem, 10 MB no conjunto e 24 MB no PDF completo não são comparáveis.</x:v>
      </x:c>
      <x:c r="D71" s="76" t="str">
        <x:v>Usar BB, BC e BD.</x:v>
      </x:c>
    </x:row>
    <x:row r="72">
      <x:c r="A72" s="76" t="str">
        <x:v>Requisitos por etapa</x:v>
      </x:c>
      <x:c r="B72" s="76" t="str">
        <x:v>Registrar quando um requisito se aplica à inscrição, pré-seleção ou pós-seleção.</x:v>
      </x:c>
      <x:c r="C72" s="76" t="str">
        <x:v>Alta resolução, impressões e releases surgiram apenas em etapas posteriores.</x:v>
      </x:c>
      <x:c r="D72" s="76" t="str">
        <x:v>Usar BE e manter o estado principal do requisito conforme a fase inicial.</x:v>
      </x:c>
    </x:row>
    <x:row r="73">
      <x:c r="A73" s="76" t="str">
        <x:v>Taxas</x:v>
      </x:c>
      <x:c r="B73" s="76" t="str">
        <x:v>Distinguir taxa fixa, gratuita, variável, isenção e taxa posterior/condicional.</x:v>
      </x:c>
      <x:c r="C73" s="76" t="str">
        <x:v>O piloto encontrou early bird, preço por obra e taxa após seleção.</x:v>
      </x:c>
      <x:c r="D73" s="76" t="str">
        <x:v>Usar BF e BG; Q continua a guardar o valor informado.</x:v>
      </x:c>
    </x:row>
    <x:row r="74">
      <x:c r="A74" s="76" t="str">
        <x:v>Requisitos alternativos</x:v>
      </x:c>
      <x:c r="B74" s="76" t="str">
        <x:v>Registrar relações lógicas como 'Bio OU CV' e 'Portfólio OU website'.</x:v>
      </x:c>
      <x:c r="C74" s="76" t="str">
        <x:v>A codificação binária isolada pode inflacionar o total de materiais.</x:v>
      </x:c>
      <x:c r="D74" s="76" t="str">
        <x:v>Usar BH e explicar a decisão de codificação em Observações.</x:v>
      </x:c>
    </x:row>
    <x:row r="75">
      <x:c r="A75" s="76" t="str">
        <x:v>Limites textuais múltiplos</x:v>
      </x:c>
      <x:c r="B75" s="76" t="str">
        <x:v>Separar resumo, descrição do projeto e fundamentação; registrar outros limites textuais em campo próprio.</x:v>
      </x:c>
      <x:c r="C75" s="76" t="str">
        <x:v>Alguns editais impõem limites distintos a várias partes da proposta.</x:v>
      </x:c>
      <x:c r="D75" s="76" t="str">
        <x:v>Usar BI:BL.</x:v>
      </x:c>
    </x:row>
    <x:row r="76">
      <x:c r="A76" s="76" t="str">
        <x:v>Apoio oferecido</x:v>
      </x:c>
      <x:c r="B76" s="76" t="str">
        <x:v>Separar apoio monetário de alojamento, produção, publicação, representação e outros benefícios profissionais.</x:v>
      </x:c>
      <x:c r="C76" s="76" t="str">
        <x:v>Benefícios heterogéneos não devem ser tratados como se fossem dinheiro.</x:v>
      </x:c>
      <x:c r="D76" s="76" t="str">
        <x:v>Usar BM:BP; S preserva a descrição integral da oportunidade.</x:v>
      </x:c>
    </x:row>
    <x:row r="77">
      <x:c r="A77" s="76" t="str">
        <x:v>Multiplicidade de imagens</x:v>
      </x:c>
      <x:c r="B77" s="76" t="str">
        <x:v>Registrar regras como 'até 4 imagens por obra' quando o máximo total deriva de multiplicação.</x:v>
      </x:c>
      <x:c r="C77" s="76" t="str">
        <x:v>O máximo de obras não determina sozinho o número de ficheiros.</x:v>
      </x:c>
      <x:c r="D77" s="76" t="str">
        <x:v>Usar BQ.</x:v>
      </x:c>
    </x:row>
    <x:row r="78">
      <x:c r="A78" s="76" t="str">
        <x:v>Contagem de materiais obrigatórios</x:v>
      </x:c>
      <x:c r="B78" s="76" t="str">
        <x:v>A fórmula deve incluir 'Outros documentos' e contar apenas estados explicitamente marcados como Obrigatório.</x:v>
      </x:c>
      <x:c r="C78" s="76" t="str">
        <x:v>O piloto mostrou documentos obrigatórios fora das categorias principais.</x:v>
      </x:c>
      <x:c r="D78" s="76" t="str">
        <x:v>AY foi corrigida para incluir AR.</x:v>
      </x:c>
    </x:row>
  </x:sheetData>
  <x:mergeCells>
    <x:mergeCell ref="A1:H1"/>
    <x:mergeCell ref="A3:H3"/>
    <x:mergeCell ref="A4:H5"/>
    <x:mergeCell ref="A7:H7"/>
    <x:mergeCell ref="A16:H16"/>
    <x:mergeCell ref="A17:H17"/>
    <x:mergeCell ref="A18:H18"/>
    <x:mergeCell ref="A19:H19"/>
    <x:mergeCell ref="A20:H20"/>
    <x:mergeCell ref="A21:H21"/>
    <x:mergeCell ref="A22:H22"/>
    <x:mergeCell ref="A24:H24"/>
    <x:mergeCell ref="A25:H25"/>
    <x:mergeCell ref="A26:H26"/>
    <x:mergeCell ref="A27:H27"/>
    <x:mergeCell ref="A28:H28"/>
    <x:mergeCell ref="A29:H29"/>
    <x:mergeCell ref="A31:H31"/>
    <x:mergeCell ref="A43:H43"/>
    <x:mergeCell ref="A44:H44"/>
    <x:mergeCell ref="A45:H45"/>
    <x:mergeCell ref="A46:H46"/>
    <x:mergeCell ref="A47:H47"/>
    <x:mergeCell ref="A48:H48"/>
    <x:mergeCell ref="A49:H49"/>
    <x:mergeCell ref="A50:H50"/>
    <x:mergeCell ref="A51:H51"/>
    <x:mergeCell ref="A53:H53"/>
    <x:mergeCell ref="A54:H54"/>
    <x:mergeCell ref="A55:H55"/>
    <x:mergeCell ref="A56:H56"/>
    <x:mergeCell ref="A57:H57"/>
    <x:mergeCell ref="A59:H59"/>
    <x:mergeCell ref="D60:H60"/>
    <x:mergeCell ref="D61:H67"/>
    <x:mergeCell ref="A68:D6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4" hidden="0" customWidth="1"/>
    <x:col min="3" max="3" width="13" hidden="0" customWidth="1"/>
    <x:col min="4" max="4" width="30" hidden="0" customWidth="1"/>
    <x:col min="5" max="5" width="24" hidden="0" customWidth="1"/>
    <x:col min="6" max="6" width="23" hidden="0" customWidth="1"/>
    <x:col min="7" max="7" width="20" hidden="0" customWidth="1"/>
    <x:col min="8" max="8" width="17" hidden="0" customWidth="1"/>
    <x:col min="9" max="9" width="16" hidden="0" customWidth="1"/>
    <x:col min="10" max="10" width="13" hidden="0" customWidth="1"/>
    <x:col min="11" max="11" width="10" hidden="0" customWidth="1"/>
    <x:col min="12" max="12" width="36" hidden="0" customWidth="1"/>
    <x:col min="13" max="13" width="15" hidden="0" customWidth="1"/>
    <x:col min="14" max="14" width="20" hidden="0" customWidth="1"/>
    <x:col min="15" max="15" width="30" hidden="0" customWidth="1"/>
    <x:col min="16" max="16" width="14" hidden="0" customWidth="1"/>
    <x:col min="17" max="17" width="12" hidden="0" customWidth="1"/>
    <x:col min="18" max="18" width="10" hidden="0" customWidth="1"/>
    <x:col min="19" max="19" width="22" hidden="0" customWidth="1"/>
    <x:col min="20" max="20" width="14" hidden="0" customWidth="1"/>
    <x:col min="21" max="21" width="20" hidden="0" customWidth="1"/>
    <x:col min="22" max="22" width="13" hidden="0" customWidth="1"/>
    <x:col min="23" max="23" width="13" hidden="0" customWidth="1"/>
    <x:col min="24" max="24" width="15" hidden="0" customWidth="1"/>
    <x:col min="25" max="25" width="14" hidden="0" customWidth="1"/>
    <x:col min="26" max="26" width="16" hidden="0" customWidth="1"/>
    <x:col min="27" max="27" width="14" hidden="0" customWidth="1"/>
    <x:col min="28" max="28" width="16" hidden="0" customWidth="1"/>
    <x:col min="29" max="29" width="14" hidden="0" customWidth="1"/>
    <x:col min="30" max="30" width="18" hidden="0" customWidth="1"/>
    <x:col min="31" max="31" width="14" hidden="0" customWidth="1"/>
    <x:col min="32" max="32" width="16" hidden="0" customWidth="1"/>
    <x:col min="33" max="33" width="16" hidden="0" customWidth="1"/>
    <x:col min="34" max="34" width="18" hidden="0" customWidth="1"/>
    <x:col min="35" max="35" width="14" hidden="0" customWidth="1"/>
    <x:col min="36" max="36" width="14" hidden="0" customWidth="1"/>
    <x:col min="37" max="37" width="14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5" hidden="0" customWidth="1"/>
    <x:col min="43" max="43" width="14" hidden="0" customWidth="1"/>
    <x:col min="44" max="44" width="28" hidden="0" customWidth="1"/>
    <x:col min="45" max="45" width="18" hidden="0" customWidth="1"/>
    <x:col min="46" max="46" width="18" hidden="0" customWidth="1"/>
    <x:col min="47" max="47" width="18" hidden="0" customWidth="1"/>
    <x:col min="48" max="48" width="14" hidden="0" customWidth="1"/>
    <x:col min="49" max="49" width="28" hidden="0" customWidth="1"/>
    <x:col min="50" max="50" width="30" hidden="0" customWidth="1"/>
    <x:col min="51" max="51" width="16" hidden="0" customWidth="1"/>
    <x:col min="52" max="52" width="16" hidden="0" customWidth="1"/>
    <x:col min="53" max="53" width="18" hidden="0" customWidth="1"/>
    <x:col min="54" max="54" width="18" hidden="0" customWidth="1"/>
    <x:col min="55" max="55" width="18" hidden="0" customWidth="1"/>
    <x:col min="56" max="56" width="18" hidden="0" customWidth="1"/>
    <x:col min="57" max="57" width="28" hidden="0" customWidth="1"/>
    <x:col min="58" max="58" width="28" hidden="0" customWidth="1"/>
    <x:col min="59" max="59" width="28" hidden="0" customWidth="1"/>
    <x:col min="60" max="60" width="28" hidden="0" customWidth="1"/>
    <x:col min="61" max="61" width="22" hidden="0" customWidth="1"/>
    <x:col min="62" max="62" width="22" hidden="0" customWidth="1"/>
    <x:col min="63" max="63" width="22" hidden="0" customWidth="1"/>
    <x:col min="64" max="64" width="22" hidden="0" customWidth="1"/>
    <x:col min="65" max="65" width="18" hidden="0" customWidth="1"/>
    <x:col min="66" max="66" width="24" hidden="0" customWidth="1"/>
    <x:col min="67" max="67" width="24" hidden="0" customWidth="1"/>
    <x:col min="68" max="68" width="24" hidden="0" customWidth="1"/>
    <x:col min="69" max="69" width="28" hidden="0" customWidth="1"/>
  </x:cols>
  <x:sheetData>
    <x:row r="1" ht="44" customHeight="1">
      <x:c r="A1" s="18" t="str">
        <x:v>ID</x:v>
      </x:c>
      <x:c r="B1" s="18" t="str">
        <x:v>Status coleta</x:v>
      </x:c>
      <x:c r="C1" s="18" t="str">
        <x:v>Data da coleta</x:v>
      </x:c>
      <x:c r="D1" s="18" t="str">
        <x:v>Nome da oportunidade</x:v>
      </x:c>
      <x:c r="E1" s="18" t="str">
        <x:v>Organização</x:v>
      </x:c>
      <x:c r="F1" s="18" t="str">
        <x:v>Tipo de oportunidade</x:v>
      </x:c>
      <x:c r="G1" s="18" t="str">
        <x:v>Subtipo / área</x:v>
      </x:c>
      <x:c r="H1" s="18" t="str">
        <x:v>País da organização</x:v>
      </x:c>
      <x:c r="I1" s="18" t="str">
        <x:v>Região</x:v>
      </x:c>
      <x:c r="J1" s="18" t="str">
        <x:v>Prazo</x:v>
      </x:c>
      <x:c r="K1" s="18" t="str">
        <x:v>Ano da chamada</x:v>
      </x:c>
      <x:c r="L1" s="18" t="str">
        <x:v>URL oficial</x:v>
      </x:c>
      <x:c r="M1" s="18" t="str">
        <x:v>Idioma da chamada</x:v>
      </x:c>
      <x:c r="N1" s="18" t="str">
        <x:v>Abrangência da elegibilidade</x:v>
      </x:c>
      <x:c r="O1" s="18" t="str">
        <x:v>Detalhe da elegibilidade</x:v>
      </x:c>
      <x:c r="P1" s="18" t="str">
        <x:v>Taxa de inscrição</x:v>
      </x:c>
      <x:c r="Q1" s="18" t="str">
        <x:v>Valor da taxa</x:v>
      </x:c>
      <x:c r="R1" s="18" t="str">
        <x:v>Moeda</x:v>
      </x:c>
      <x:c r="S1" s="18" t="str">
        <x:v>Apoio financeiro / prêmio</x:v>
      </x:c>
      <x:c r="T1" s="19" t="str">
        <x:v>Portfólio</x:v>
      </x:c>
      <x:c r="U1" s="19" t="str">
        <x:v>Formato do portfólio</x:v>
      </x:c>
      <x:c r="V1" s="19" t="str">
        <x:v>Nº mínimo de obras / projetos</x:v>
      </x:c>
      <x:c r="W1" s="19" t="str">
        <x:v>Nº máximo de obras / projetos</x:v>
      </x:c>
      <x:c r="X1" s="19" t="str">
        <x:v>Nº mínimo de imagens / ficheiros</x:v>
      </x:c>
      <x:c r="Y1" s="20" t="str">
        <x:v>Bio</x:v>
      </x:c>
      <x:c r="Z1" s="20" t="str">
        <x:v>Limite da bio</x:v>
      </x:c>
      <x:c r="AA1" s="20" t="str">
        <x:v>CV</x:v>
      </x:c>
      <x:c r="AB1" s="20" t="str">
        <x:v>Limite do CV</x:v>
      </x:c>
      <x:c r="AC1" s="20" t="str">
        <x:v>Artist statement</x:v>
      </x:c>
      <x:c r="AD1" s="20" t="str">
        <x:v>Limite do statement</x:v>
      </x:c>
      <x:c r="AE1" s="20" t="str">
        <x:v>Carta de motivação</x:v>
      </x:c>
      <x:c r="AF1" s="20" t="str">
        <x:v>Limite da carta</x:v>
      </x:c>
      <x:c r="AG1" s="20" t="str">
        <x:v>Proposta / projeto</x:v>
      </x:c>
      <x:c r="AH1" s="20" t="str">
        <x:v>Limite da proposta</x:v>
      </x:c>
      <x:c r="AI1" s="19" t="str">
        <x:v>Ficha técnica</x:v>
      </x:c>
      <x:c r="AJ1" s="19" t="str">
        <x:v>Orçamento</x:v>
      </x:c>
      <x:c r="AK1" s="19" t="str">
        <x:v>Cronograma</x:v>
      </x:c>
      <x:c r="AL1" s="19" t="str">
        <x:v>Necessidades técnicas</x:v>
      </x:c>
      <x:c r="AM1" s="19" t="str">
        <x:v>Imagens em alta resolução</x:v>
      </x:c>
      <x:c r="AN1" s="19" t="str">
        <x:v>Site / portfólio online</x:v>
      </x:c>
      <x:c r="AO1" s="19" t="str">
        <x:v>Instagram / redes sociais</x:v>
      </x:c>
      <x:c r="AP1" s="19" t="str">
        <x:v>Vídeo</x:v>
      </x:c>
      <x:c r="AQ1" s="19" t="str">
        <x:v>Referências / cartas</x:v>
      </x:c>
      <x:c r="AR1" s="19" t="str">
        <x:v>Outros documentos</x:v>
      </x:c>
      <x:c r="AS1" s="20" t="str">
        <x:v>Idioma exigido dos materiais</x:v>
      </x:c>
      <x:c r="AT1" s="20" t="str">
        <x:v>Critérios de seleção publicados</x:v>
      </x:c>
      <x:c r="AU1" s="20" t="str">
        <x:v>Resumo dos critérios</x:v>
      </x:c>
      <x:c r="AV1" s="20" t="str">
        <x:v>Júri nomeado</x:v>
      </x:c>
      <x:c r="AW1" s="20" t="str">
        <x:v>Observações</x:v>
      </x:c>
      <x:c r="AX1" s="20" t="str">
        <x:v>Evidência / nota de requisito</x:v>
      </x:c>
      <x:c r="AY1" s="20" t="str">
        <x:v>Total de materiais obrigatórios</x:v>
      </x:c>
      <x:c r="AZ1" s="20" t="str">
        <x:v>Conferência final</x:v>
      </x:c>
      <x:c r="BA1" s="68" t="str">
        <x:v>Nº máximo de imagens / ficheiros</x:v>
      </x:c>
      <x:c r="BB1" s="68" t="str">
        <x:v>Limite MB por ficheiro</x:v>
      </x:c>
      <x:c r="BC1" s="68" t="str">
        <x:v>Limite MB total da submissão</x:v>
      </x:c>
      <x:c r="BD1" s="68" t="str">
        <x:v>Objeto / unidade do limite MB</x:v>
      </x:c>
      <x:c r="BE1" s="68" t="str">
        <x:v>Etapas / requisitos condicionais</x:v>
      </x:c>
      <x:c r="BF1" s="68" t="str">
        <x:v>Estrutura da taxa</x:v>
      </x:c>
      <x:c r="BG1" s="68" t="str">
        <x:v>Taxa posterior / condicional</x:v>
      </x:c>
      <x:c r="BH1" s="68" t="str">
        <x:v>Requisitos alternativos</x:v>
      </x:c>
      <x:c r="BI1" s="68" t="str">
        <x:v>Limite do resumo</x:v>
      </x:c>
      <x:c r="BJ1" s="68" t="str">
        <x:v>Limite da descrição do projeto</x:v>
      </x:c>
      <x:c r="BK1" s="68" t="str">
        <x:v>Limite da fundamentação</x:v>
      </x:c>
      <x:c r="BL1" s="68" t="str">
        <x:v>Outros limites textuais</x:v>
      </x:c>
      <x:c r="BM1" s="68" t="str">
        <x:v>Apoio monetário</x:v>
      </x:c>
      <x:c r="BN1" s="68" t="str">
        <x:v>Valor monetário informado</x:v>
      </x:c>
      <x:c r="BO1" s="68" t="str">
        <x:v>Moeda do apoio</x:v>
      </x:c>
      <x:c r="BP1" s="68" t="str">
        <x:v>Apoio em espécie / benefício profissional</x:v>
      </x:c>
      <x:c r="BQ1" s="68" t="str">
        <x:v>Regra de multiplicidade de imagens</x:v>
      </x:c>
    </x:row>
    <x:row r="2" ht="30" customHeight="1">
      <x:c r="A2" s="26" t="n">
        <x:v>1</x:v>
      </x:c>
      <x:c r="B2" s="26" t="str">
        <x:v>Conferido</x:v>
      </x:c>
      <x:c r="C2" s="63" t="n">
        <x:v>46297</x:v>
      </x:c>
      <x:c r="D2" s="26" t="str">
        <x:v>Zaratan AIR Annual Grant 2026</x:v>
      </x:c>
      <x:c r="E2" s="26" t="str">
        <x:v>Zaratan – Arte Contemporânea</x:v>
      </x:c>
      <x:c r="F2" s="26" t="str">
        <x:v>Residência</x:v>
      </x:c>
      <x:c r="G2" s="26" t="str">
        <x:v>Residência artística / bolsa de 4 semanas</x:v>
      </x:c>
      <x:c r="H2" s="26" t="str">
        <x:v>Portugal</x:v>
      </x:c>
      <x:c r="I2" s="26" t="str">
        <x:v>Europa</x:v>
      </x:c>
      <x:c r="J2" s="30" t="str">
        <x:v>28/02/2026</x:v>
      </x:c>
      <x:c r="K2" s="26" t="n">
        <x:v>2026</x:v>
      </x:c>
      <x:c r="L2" s="38" t="str">
        <x:v>https://zaratan.pt/en/event/771</x:v>
      </x:c>
      <x:c r="M2" s="26" t="str">
        <x:v>Inglês</x:v>
      </x:c>
      <x:c r="N2" s="26" t="str">
        <x:v>Internacional</x:v>
      </x:c>
      <x:c r="O2" s="26" t="str">
        <x:v>Artistas internacionais ou artistas portugueses residentes no estrangeiro; todas as disciplinas artísticas são elegíveis.</x:v>
      </x:c>
      <x:c r="P2" s="26" t="str">
        <x:v>Não informado</x:v>
      </x:c>
      <x:c r="Q2" s="32" t="str"/>
      <x:c r="R2" s="26" t="str"/>
      <x:c r="S2" s="26" t="str">
        <x:v>Bolsa de 4 semanas que cobre estúdio e alojamento do candidato selecionado.</x:v>
      </x:c>
      <x:c r="T2" s="26" t="str">
        <x:v>Obrigatório</x:v>
      </x:c>
      <x:c r="U2" s="26" t="str">
        <x:v>Múltiplos formatos</x:v>
      </x:c>
      <x:c r="V2" s="34"/>
      <x:c r="W2" s="34"/>
      <x:c r="X2" s="36"/>
      <x:c r="Y2" s="26" t="str">
        <x:v>Obrigatório</x:v>
      </x:c>
      <x:c r="Z2" s="26" t="str"/>
      <x:c r="AA2" s="26" t="str">
        <x:v>Não informado</x:v>
      </x:c>
      <x:c r="AB2" s="26" t="str"/>
      <x:c r="AC2" s="26" t="str">
        <x:v>Não informado</x:v>
      </x:c>
      <x:c r="AD2" s="26" t="str"/>
      <x:c r="AE2" s="26" t="str">
        <x:v>Não informado</x:v>
      </x:c>
      <x:c r="AF2" s="26" t="str"/>
      <x:c r="AG2" s="26" t="str">
        <x:v>Obrigatório</x:v>
      </x:c>
      <x:c r="AH2" s="26" t="str"/>
      <x:c r="AI2" s="26" t="str">
        <x:v>Não informado</x:v>
      </x:c>
      <x:c r="AJ2" s="26" t="str">
        <x:v>Não informado</x:v>
      </x:c>
      <x:c r="AK2" s="26" t="str">
        <x:v>Não informado</x:v>
      </x:c>
      <x:c r="AL2" s="26" t="str">
        <x:v>Não informado</x:v>
      </x:c>
      <x:c r="AM2" s="26" t="str">
        <x:v>Não informado</x:v>
      </x:c>
      <x:c r="AN2" s="26" t="str">
        <x:v>Opcional</x:v>
      </x:c>
      <x:c r="AO2" s="26" t="str">
        <x:v>Não informado</x:v>
      </x:c>
      <x:c r="AP2" s="26" t="str">
        <x:v>Não informado</x:v>
      </x:c>
      <x:c r="AQ2" s="26" t="str">
        <x:v>Não informado</x:v>
      </x:c>
      <x:c r="AR2" s="26" t="str">
        <x:v>Obrigatório</x:v>
      </x:c>
      <x:c r="AS2" s="26" t="str">
        <x:v>Não informado</x:v>
      </x:c>
      <x:c r="AT2" s="26" t="str">
        <x:v>Não</x:v>
      </x:c>
      <x:c r="AU2" s="26" t="str">
        <x:v>Comissão de seleção formada por artistas, curadores e membros da comunidade/conselho; não são publicados critérios avaliativos específicos.</x:v>
      </x:c>
      <x:c r="AV2" s="26" t="str">
        <x:v>Não</x:v>
      </x:c>
      <x:c r="AW2" s="26" t="str">
        <x:v>A chamada exige um único PDF até 24 MB para a candidatura completa. O requisito aparece como “Bio/CV”, sem indicar se ambos são necessários; foi codificada Bio como obrigatória e CV como não informado para evitar dupla contagem. Portfólio ou website aparecem como alternativas. O período pretendido de residência também é obrigatório. O limite de 24 MB refere-se ao ficheiro total, não apenas ao portfólio.</x:v>
      </x:c>
      <x:c r="AX2" s="40" t="str">
        <x:v>Fonte oficial: candidatura por e-mail com 1 PDF até 24 MB contendo Bio/CV, portfólio ou website, descrição do trabalho/projeto e período pretendido; bolsa cobre estúdio e alojamento.</x:v>
      </x:c>
      <x:c r="AY2" s="34" t="n">
        <x:f>COUNTIF(T2,"Obrigatório")+COUNTIF(Y2,"Obrigatório")+COUNTIF(AA2,"Obrigatório")+COUNTIF(AC2,"Obrigatório")+COUNTIF(AE2,"Obrigatório")+COUNTIF(AG2,"Obrigatório")+COUNTIF(AI2,"Obrigatório")+COUNTIF(AJ2,"Obrigatório")+COUNTIF(AK2,"Obrigatório")+COUNTIF(AL2,"Obrigatório")+COUNTIF(AM2,"Obrigatório")+COUNTIF(AN2,"Obrigatório")+COUNTIF(AO2,"Obrigatório")+COUNTIF(AP2,"Obrigatório")+COUNTIF(AQ2,"Obrigatório")+COUNTIF(AR2,"Obrigatório")</x:f>
        <x:v>4</x:v>
      </x:c>
      <x:c r="AZ2" s="26" t="str">
        <x:v>OK</x:v>
      </x:c>
      <x:c r="BA2" s="71"/>
      <x:c r="BB2" s="71"/>
      <x:c r="BC2" s="71" t="n">
        <x:v>24</x:v>
      </x:c>
      <x:c r="BD2" s="71" t="str">
        <x:v>PDF completo da candidatura</x:v>
      </x:c>
      <x:c r="BE2" s="71" t="str">
        <x:v>Inscrição inicial; não foram identificados requisitos posteriores na fonte consultada.</x:v>
      </x:c>
      <x:c r="BF2" s="71" t="str">
        <x:v>Não informado</x:v>
      </x:c>
      <x:c r="BG2" s="71" t="str">
        <x:v>Não informado</x:v>
      </x:c>
      <x:c r="BH2" s="71" t="str">
        <x:v>Bio OU CV; Portfólio OU website</x:v>
      </x:c>
      <x:c r="BI2" s="71"/>
      <x:c r="BJ2" s="71"/>
      <x:c r="BK2" s="71"/>
      <x:c r="BL2" s="71"/>
      <x:c r="BM2" s="71" t="str">
        <x:v>Não</x:v>
      </x:c>
      <x:c r="BN2" s="71"/>
      <x:c r="BO2" s="71"/>
      <x:c r="BP2" s="71" t="str">
        <x:v>Estúdio e alojamento</x:v>
      </x:c>
      <x:c r="BQ2" s="71"/>
    </x:row>
    <x:row r="3" ht="30" customHeight="1">
      <x:c r="A3" s="26" t="n">
        <x:v>2</x:v>
      </x:c>
      <x:c r="B3" s="26" t="str">
        <x:v>Conferido</x:v>
      </x:c>
      <x:c r="C3" s="63" t="n">
        <x:v>46297</x:v>
      </x:c>
      <x:c r="D3" s="26" t="str">
        <x:v>Galleria Objets Open Call 2026</x:v>
      </x:c>
      <x:c r="E3" s="26" t="str">
        <x:v>Galleria Objets</x:v>
      </x:c>
      <x:c r="F3" s="26" t="str">
        <x:v>Exposição / Open call</x:v>
      </x:c>
      <x:c r="G3" s="26" t="str">
        <x:v>Exposição coletiva de arte contemporânea</x:v>
      </x:c>
      <x:c r="H3" s="26" t="str">
        <x:v>Reino Unido</x:v>
      </x:c>
      <x:c r="I3" s="26" t="str">
        <x:v>Europa</x:v>
      </x:c>
      <x:c r="J3" s="30" t="str">
        <x:v>12/01/2026</x:v>
      </x:c>
      <x:c r="K3" s="26" t="n">
        <x:v>2026</x:v>
      </x:c>
      <x:c r="L3" s="38" t="str">
        <x:v>https://objetstrouves.co.uk/open-call-2026/</x:v>
      </x:c>
      <x:c r="M3" s="26" t="str">
        <x:v>Inglês</x:v>
      </x:c>
      <x:c r="N3" s="26" t="str">
        <x:v>Internacional</x:v>
      </x:c>
      <x:c r="O3" s="26" t="str">
        <x:v>Aberta a artistas do Reino Unido e internacionais; aceita pintura, escultura, fotografia, instalação e práticas híbridas.</x:v>
      </x:c>
      <x:c r="P3" s="26" t="str">
        <x:v>Sim</x:v>
      </x:c>
      <x:c r="Q3" s="32" t="n">
        <x:v>11.3</x:v>
      </x:c>
      <x:c r="R3" s="26" t="str">
        <x:v>GBP</x:v>
      </x:c>
      <x:c r="S3" s="26" t="str">
        <x:v>Não informado</x:v>
      </x:c>
      <x:c r="T3" s="26" t="str">
        <x:v>Obrigatório</x:v>
      </x:c>
      <x:c r="U3" s="26" t="str">
        <x:v>Upload de imagens</x:v>
      </x:c>
      <x:c r="V3" s="34"/>
      <x:c r="W3" s="34" t="n">
        <x:v>3</x:v>
      </x:c>
      <x:c r="X3" s="36"/>
      <x:c r="Y3" s="26" t="str">
        <x:v>Obrigatório</x:v>
      </x:c>
      <x:c r="Z3" s="26" t="str"/>
      <x:c r="AA3" s="26" t="str">
        <x:v>Não informado</x:v>
      </x:c>
      <x:c r="AB3" s="26" t="str"/>
      <x:c r="AC3" s="26" t="str">
        <x:v>Opcional</x:v>
      </x:c>
      <x:c r="AD3" s="26" t="str">
        <x:v>100 palavras</x:v>
      </x:c>
      <x:c r="AE3" s="26" t="str">
        <x:v>Não informado</x:v>
      </x:c>
      <x:c r="AF3" s="26" t="str"/>
      <x:c r="AG3" s="26" t="str">
        <x:v>Não informado</x:v>
      </x:c>
      <x:c r="AH3" s="26" t="str"/>
      <x:c r="AI3" s="26" t="str">
        <x:v>Obrigatório</x:v>
      </x:c>
      <x:c r="AJ3" s="26" t="str">
        <x:v>Não informado</x:v>
      </x:c>
      <x:c r="AK3" s="26" t="str">
        <x:v>Não informado</x:v>
      </x:c>
      <x:c r="AL3" s="26" t="str">
        <x:v>Não informado</x:v>
      </x:c>
      <x:c r="AM3" s="26" t="str">
        <x:v>Não informado</x:v>
      </x:c>
      <x:c r="AN3" s="26" t="str">
        <x:v>Não informado</x:v>
      </x:c>
      <x:c r="AO3" s="26" t="str">
        <x:v>Não informado</x:v>
      </x:c>
      <x:c r="AP3" s="26" t="str">
        <x:v>Não informado</x:v>
      </x:c>
      <x:c r="AQ3" s="26" t="str">
        <x:v>Não informado</x:v>
      </x:c>
      <x:c r="AR3" s="26" t="str">
        <x:v>Não informado</x:v>
      </x:c>
      <x:c r="AS3" s="26" t="str">
        <x:v>Não informado</x:v>
      </x:c>
      <x:c r="AT3" s="26" t="str">
        <x:v>Sim</x:v>
      </x:c>
      <x:c r="AU3" s="26" t="str">
        <x:v>A chamada declara valorizar clareza de intenção e a adequação do trabalho à apresentação física da exposição.</x:v>
      </x:c>
      <x:c r="AV3" s="26" t="str">
        <x:v>Não</x:v>
      </x:c>
      <x:c r="AW3" s="26" t="str">
        <x:v>O máximo de 3 refere-se a obras, não necessariamente ao número total de imagens; obras tridimensionais podem incluir várias vistas. O statement é opcional. Dimensões e materiais são exigidos para cada submissão.</x:v>
      </x:c>
      <x:c r="AX3" s="40" t="str">
        <x:v>Fonte oficial: até 3 obras; imagens/documentação da obra, dimensões, materiais e bio curta obrigatórios; statement opcional até 100 palavras; taxa de £11,30, com possibilidade de isenção.</x:v>
      </x:c>
      <x:c r="AY3" s="34" t="n">
        <x:f>COUNTIF(T3,"Obrigatório")+COUNTIF(Y3,"Obrigatório")+COUNTIF(AA3,"Obrigatório")+COUNTIF(AC3,"Obrigatório")+COUNTIF(AE3,"Obrigatório")+COUNTIF(AG3,"Obrigatório")+COUNTIF(AI3,"Obrigatório")+COUNTIF(AJ3,"Obrigatório")+COUNTIF(AK3,"Obrigatório")+COUNTIF(AL3,"Obrigatório")+COUNTIF(AM3,"Obrigatório")+COUNTIF(AN3,"Obrigatório")+COUNTIF(AO3,"Obrigatório")+COUNTIF(AP3,"Obrigatório")+COUNTIF(AQ3,"Obrigatório")+COUNTIF(AR3,"Obrigatório")</x:f>
        <x:v>3</x:v>
      </x:c>
      <x:c r="AZ3" s="26" t="str">
        <x:v>OK</x:v>
      </x:c>
      <x:c r="BA3" s="71"/>
      <x:c r="BB3" s="71"/>
      <x:c r="BC3" s="71"/>
      <x:c r="BD3" s="71"/>
      <x:c r="BE3" s="71" t="str">
        <x:v>Inscrição inicial; obras tridimensionais podem exigir várias vistas.</x:v>
      </x:c>
      <x:c r="BF3" s="71" t="str">
        <x:v>Fixa; isenção possível</x:v>
      </x:c>
      <x:c r="BG3" s="71" t="str">
        <x:v>Não</x:v>
      </x:c>
      <x:c r="BH3" s="71" t="str">
        <x:v>Nenhum requisito alternativo explícito identificado</x:v>
      </x:c>
      <x:c r="BI3" s="71"/>
      <x:c r="BJ3" s="71"/>
      <x:c r="BK3" s="71"/>
      <x:c r="BL3" s="71"/>
      <x:c r="BM3" s="71" t="str">
        <x:v>Não informado</x:v>
      </x:c>
      <x:c r="BN3" s="71"/>
      <x:c r="BO3" s="71"/>
      <x:c r="BP3" s="71"/>
      <x:c r="BQ3" s="71" t="str">
        <x:v>Até 3 obras; o número total de imagens pode ser superior devido a vistas adicionais.</x:v>
      </x:c>
    </x:row>
    <x:row r="4" ht="30" customHeight="1">
      <x:c r="A4" s="26" t="n">
        <x:v>3</x:v>
      </x:c>
      <x:c r="B4" s="26" t="str">
        <x:v>Conferido</x:v>
      </x:c>
      <x:c r="C4" s="63" t="n">
        <x:v>46297</x:v>
      </x:c>
      <x:c r="D4" s="26" t="str">
        <x:v>PhotoVogue Brave New Visions: Creativity as Rebellion 2026</x:v>
      </x:c>
      <x:c r="E4" s="26" t="str">
        <x:v>PhotoVogue / Condé Nast</x:v>
      </x:c>
      <x:c r="F4" s="26" t="str">
        <x:v>Exposição / Open call</x:v>
      </x:c>
      <x:c r="G4" s="26" t="str">
        <x:v>Fotografia, vídeo e multimédia</x:v>
      </x:c>
      <x:c r="H4" s="26" t="str">
        <x:v>Não informado</x:v>
      </x:c>
      <x:c r="I4" s="26" t="str">
        <x:v>Global / Online</x:v>
      </x:c>
      <x:c r="J4" s="30" t="str">
        <x:v>01/10/2026 23:59 CEST</x:v>
      </x:c>
      <x:c r="K4" s="26" t="n">
        <x:v>2026</x:v>
      </x:c>
      <x:c r="L4" s="38" t="str">
        <x:v>https://www.vogue.com/article/brave-new-visions-creativity-as-rebellion-a-global-open-call-by-photovogue</x:v>
      </x:c>
      <x:c r="M4" s="26" t="str">
        <x:v>Inglês</x:v>
      </x:c>
      <x:c r="N4" s="26" t="str">
        <x:v>Global / online</x:v>
      </x:c>
      <x:c r="O4" s="26" t="str">
        <x:v>Aberta globalmente a artistas com 18 anos ou mais; destinada a fotógrafos, videomakers e criadores visuais. Conteúdo gerado por IA é inelegível.</x:v>
      </x:c>
      <x:c r="P4" s="26" t="str">
        <x:v>Não</x:v>
      </x:c>
      <x:c r="Q4" s="32" t="str"/>
      <x:c r="R4" s="26" t="str"/>
      <x:c r="S4" s="26" t="str">
        <x:v>US$ 12.000 em bolsas: US$ 6.000, US$ 4.000 e US$ 2.000; seleção para o PhotoVogue Festival e possíveis oportunidades editoriais.</x:v>
      </x:c>
      <x:c r="T4" s="26" t="str">
        <x:v>Obrigatório</x:v>
      </x:c>
      <x:c r="U4" s="26" t="str">
        <x:v>Múltiplos formatos</x:v>
      </x:c>
      <x:c r="V4" s="34" t="n">
        <x:v>1</x:v>
      </x:c>
      <x:c r="W4" s="34" t="n">
        <x:v>1</x:v>
      </x:c>
      <x:c r="X4" s="36"/>
      <x:c r="Y4" s="26" t="str">
        <x:v>Não informado</x:v>
      </x:c>
      <x:c r="Z4" s="26" t="str"/>
      <x:c r="AA4" s="26" t="str">
        <x:v>Não informado</x:v>
      </x:c>
      <x:c r="AB4" s="26" t="str"/>
      <x:c r="AC4" s="26" t="str">
        <x:v>Não informado</x:v>
      </x:c>
      <x:c r="AD4" s="26" t="str"/>
      <x:c r="AE4" s="26" t="str">
        <x:v>Não informado</x:v>
      </x:c>
      <x:c r="AF4" s="26" t="str"/>
      <x:c r="AG4" s="26" t="str">
        <x:v>Não informado</x:v>
      </x:c>
      <x:c r="AH4" s="26" t="str"/>
      <x:c r="AI4" s="26" t="str">
        <x:v>Não informado</x:v>
      </x:c>
      <x:c r="AJ4" s="26" t="str">
        <x:v>Não informado</x:v>
      </x:c>
      <x:c r="AK4" s="26" t="str">
        <x:v>Não informado</x:v>
      </x:c>
      <x:c r="AL4" s="26" t="str">
        <x:v>Não informado</x:v>
      </x:c>
      <x:c r="AM4" s="26" t="str">
        <x:v>Não informado</x:v>
      </x:c>
      <x:c r="AN4" s="26" t="str">
        <x:v>Não informado</x:v>
      </x:c>
      <x:c r="AO4" s="26" t="str">
        <x:v>Não informado</x:v>
      </x:c>
      <x:c r="AP4" s="26" t="str">
        <x:v>Opcional</x:v>
      </x:c>
      <x:c r="AQ4" s="26" t="str">
        <x:v>Não informado</x:v>
      </x:c>
      <x:c r="AR4" s="26" t="str">
        <x:v>Não informado</x:v>
      </x:c>
      <x:c r="AS4" s="26" t="str">
        <x:v>Não informado</x:v>
      </x:c>
      <x:c r="AT4" s="26" t="str">
        <x:v>Sim</x:v>
      </x:c>
      <x:c r="AU4" s="26" t="str">
        <x:v>Linguagem visual distinta e convincente, ponto de vista claro, sentido de necessidade, originalidade e capacidade de ampliar limites criativos.</x:v>
      </x:c>
      <x:c r="AV4" s="26" t="str">
        <x:v>Não</x:v>
      </x:c>
      <x:c r="AW4" s="26" t="str">
        <x:v>A candidatura aceita série com até 15 imagens ou combinação de imagens e vídeo. Um trailer em vídeo de até 60 segundos pode integrar a submissão. A chamada informa que o júri seria anunciado posteriormente.</x:v>
      </x:c>
      <x:c r="AX4" s="40" t="str">
        <x:v>Fonte oficial: participação gratuita; série até 15 imagens, com possibilidade de vídeo/trailer até 60 segundos; três bolsas somando US$ 12.000; critérios qualitativos publicados.</x:v>
      </x:c>
      <x:c r="AY4" s="34" t="n">
        <x:f>COUNTIF(T4,"Obrigatório")+COUNTIF(Y4,"Obrigatório")+COUNTIF(AA4,"Obrigatório")+COUNTIF(AC4,"Obrigatório")+COUNTIF(AE4,"Obrigatório")+COUNTIF(AG4,"Obrigatório")+COUNTIF(AI4,"Obrigatório")+COUNTIF(AJ4,"Obrigatório")+COUNTIF(AK4,"Obrigatório")+COUNTIF(AL4,"Obrigatório")+COUNTIF(AM4,"Obrigatório")+COUNTIF(AN4,"Obrigatório")+COUNTIF(AO4,"Obrigatório")+COUNTIF(AP4,"Obrigatório")+COUNTIF(AQ4,"Obrigatório")+COUNTIF(AR4,"Obrigatório")</x:f>
        <x:v>1</x:v>
      </x:c>
      <x:c r="AZ4" s="26" t="str">
        <x:v>OK</x:v>
      </x:c>
      <x:c r="BA4" s="71" t="n">
        <x:v>15</x:v>
      </x:c>
      <x:c r="BB4" s="71"/>
      <x:c r="BC4" s="71"/>
      <x:c r="BD4" s="71"/>
      <x:c r="BE4" s="71" t="str">
        <x:v>Inscrição inicial; vídeo/trailer pode integrar a submissão.</x:v>
      </x:c>
      <x:c r="BF4" s="71" t="str">
        <x:v>Gratuita</x:v>
      </x:c>
      <x:c r="BG4" s="71" t="str">
        <x:v>Não</x:v>
      </x:c>
      <x:c r="BH4" s="71" t="str">
        <x:v>Série fotográfica ou combinação de imagens e vídeo</x:v>
      </x:c>
      <x:c r="BI4" s="71"/>
      <x:c r="BJ4" s="71"/>
      <x:c r="BK4" s="71"/>
      <x:c r="BL4" s="71"/>
      <x:c r="BM4" s="71" t="str">
        <x:v>Sim</x:v>
      </x:c>
      <x:c r="BN4" s="71" t="str">
        <x:v>12.000 (total das três bolsas)</x:v>
      </x:c>
      <x:c r="BO4" s="71" t="str">
        <x:v>USD</x:v>
      </x:c>
      <x:c r="BP4" s="71" t="str">
        <x:v>Seleção para festival e possíveis oportunidades editoriais</x:v>
      </x:c>
      <x:c r="BQ4" s="71" t="str">
        <x:v>Uma série/projeto; até 15 imagens.</x:v>
      </x:c>
    </x:row>
    <x:row r="5" ht="30" customHeight="1">
      <x:c r="A5" s="26" t="n">
        <x:v>4</x:v>
      </x:c>
      <x:c r="B5" s="26" t="str">
        <x:v>Conferido</x:v>
      </x:c>
      <x:c r="C5" s="63" t="n">
        <x:v>46297</x:v>
      </x:c>
      <x:c r="D5" s="26" t="str">
        <x:v>Taylor Wessing Photo Portrait Prize 2026</x:v>
      </x:c>
      <x:c r="E5" s="26" t="str">
        <x:v>National Portrait Gallery</x:v>
      </x:c>
      <x:c r="F5" s="26" t="str">
        <x:v>Prêmio / Bolsa</x:v>
      </x:c>
      <x:c r="G5" s="26" t="str">
        <x:v>Prémio internacional de retrato fotográfico</x:v>
      </x:c>
      <x:c r="H5" s="26" t="str">
        <x:v>Reino Unido</x:v>
      </x:c>
      <x:c r="I5" s="26" t="str">
        <x:v>Europa</x:v>
      </x:c>
      <x:c r="J5" s="30" t="str">
        <x:v>21/04/2026 22:00 UK</x:v>
      </x:c>
      <x:c r="K5" s="26" t="n">
        <x:v>2026</x:v>
      </x:c>
      <x:c r="L5" s="38" t="str">
        <x:v>https://www.npg.org.uk/PhotoPrize</x:v>
      </x:c>
      <x:c r="M5" s="26" t="str">
        <x:v>Inglês</x:v>
      </x:c>
      <x:c r="N5" s="26" t="str">
        <x:v>Não informado</x:v>
      </x:c>
      <x:c r="O5" s="26" t="str">
        <x:v>Fotógrafos com 18 anos ou mais; aplicam-se exclusões específicas previstas no regulamento, incluindo vencedores recentes e pessoas ligadas à organização/patrocinadores.</x:v>
      </x:c>
      <x:c r="P5" s="26" t="str">
        <x:v>Sim</x:v>
      </x:c>
      <x:c r="Q5" s="32" t="str"/>
      <x:c r="R5" s="26" t="str"/>
      <x:c r="S5" s="26" t="str">
        <x:v>£15.000 para o vencedor, £3.000 para o segundo e £2.000 para o terceiro; comissão adicional de £8.000 associada ao prémio.</x:v>
      </x:c>
      <x:c r="T5" s="26" t="str">
        <x:v>Obrigatório</x:v>
      </x:c>
      <x:c r="U5" s="26" t="str">
        <x:v>Upload de imagens</x:v>
      </x:c>
      <x:c r="V5" s="34"/>
      <x:c r="W5" s="34" t="n">
        <x:v>6</x:v>
      </x:c>
      <x:c r="X5" s="36"/>
      <x:c r="Y5" s="26" t="str">
        <x:v>Não informado</x:v>
      </x:c>
      <x:c r="Z5" s="26" t="str"/>
      <x:c r="AA5" s="26" t="str">
        <x:v>Não informado</x:v>
      </x:c>
      <x:c r="AB5" s="26" t="str"/>
      <x:c r="AC5" s="26" t="str">
        <x:v>Não informado</x:v>
      </x:c>
      <x:c r="AD5" s="26" t="str"/>
      <x:c r="AE5" s="26" t="str">
        <x:v>Não informado</x:v>
      </x:c>
      <x:c r="AF5" s="26" t="str"/>
      <x:c r="AG5" s="26" t="str">
        <x:v>Não informado</x:v>
      </x:c>
      <x:c r="AH5" s="26" t="str"/>
      <x:c r="AI5" s="26" t="str">
        <x:v>Não informado</x:v>
      </x:c>
      <x:c r="AJ5" s="26" t="str">
        <x:v>Não informado</x:v>
      </x:c>
      <x:c r="AK5" s="26" t="str">
        <x:v>Não informado</x:v>
      </x:c>
      <x:c r="AL5" s="26" t="str">
        <x:v>Não informado</x:v>
      </x:c>
      <x:c r="AM5" s="26" t="str">
        <x:v>Não informado</x:v>
      </x:c>
      <x:c r="AN5" s="26" t="str">
        <x:v>Não informado</x:v>
      </x:c>
      <x:c r="AO5" s="26" t="str">
        <x:v>Não informado</x:v>
      </x:c>
      <x:c r="AP5" s="26" t="str">
        <x:v>Não informado</x:v>
      </x:c>
      <x:c r="AQ5" s="26" t="str">
        <x:v>Não informado</x:v>
      </x:c>
      <x:c r="AR5" s="26" t="str">
        <x:v>Não informado</x:v>
      </x:c>
      <x:c r="AS5" s="26" t="str">
        <x:v>Não informado</x:v>
      </x:c>
      <x:c r="AT5" s="26" t="str">
        <x:v>Não</x:v>
      </x:c>
      <x:c r="AU5" s="26" t="str">
        <x:v>O regulamento publica o processo de seleção em etapas, mas não critérios qualitativos de avaliação.</x:v>
      </x:c>
      <x:c r="AV5" s="26" t="str">
        <x:v>Sim</x:v>
      </x:c>
      <x:c r="AW5" s="26" t="str">
        <x:v>O limite de 3 MB aplica-se a cada ficheiro digital da primeira etapa. Impressões físicas, autorizações de modelo e ficheiros TIFF de maior resolução são exigidos apenas em etapas posteriores para trabalhos selecionados; a estrutura atual não separa requisitos por fase. A taxa é explicitamente obrigatória, mas o valor não estava indicado nas fontes oficiais consultadas para este piloto.</x:v>
      </x:c>
      <x:c r="AX5" s="40" t="str">
        <x:v>Fonte oficial: até 6 retratos; JPEG/JPG até 3 MB por imagem na primeira fase; prazo 21/04/2026; júri nomeado oficialmente; materiais físicos e releases surgem apenas após pré-seleção.</x:v>
      </x:c>
      <x:c r="AY5" s="34" t="n">
        <x:f>COUNTIF(T5,"Obrigatório")+COUNTIF(Y5,"Obrigatório")+COUNTIF(AA5,"Obrigatório")+COUNTIF(AC5,"Obrigatório")+COUNTIF(AE5,"Obrigatório")+COUNTIF(AG5,"Obrigatório")+COUNTIF(AI5,"Obrigatório")+COUNTIF(AJ5,"Obrigatório")+COUNTIF(AK5,"Obrigatório")+COUNTIF(AL5,"Obrigatório")+COUNTIF(AM5,"Obrigatório")+COUNTIF(AN5,"Obrigatório")+COUNTIF(AO5,"Obrigatório")+COUNTIF(AP5,"Obrigatório")+COUNTIF(AQ5,"Obrigatório")+COUNTIF(AR5,"Obrigatório")</x:f>
        <x:v>1</x:v>
      </x:c>
      <x:c r="AZ5" s="26" t="str">
        <x:v>OK</x:v>
      </x:c>
      <x:c r="BA5" s="71" t="n">
        <x:v>6</x:v>
      </x:c>
      <x:c r="BB5" s="71" t="n">
        <x:v>3</x:v>
      </x:c>
      <x:c r="BC5" s="71"/>
      <x:c r="BD5" s="71" t="str">
        <x:v>Por ficheiro digital da primeira etapa</x:v>
      </x:c>
      <x:c r="BE5" s="71" t="str">
        <x:v>1ª etapa digital; após pré-seleção podem ser exigidas impressões, autorizações e ficheiros de maior resolução.</x:v>
      </x:c>
      <x:c r="BF5" s="71" t="str">
        <x:v>Fixa; valor não informado na fonte consultada</x:v>
      </x:c>
      <x:c r="BG5" s="71" t="str">
        <x:v>Não</x:v>
      </x:c>
      <x:c r="BH5" s="71" t="str">
        <x:v>Nenhum requisito alternativo explícito identificado</x:v>
      </x:c>
      <x:c r="BI5" s="71"/>
      <x:c r="BJ5" s="71"/>
      <x:c r="BK5" s="71"/>
      <x:c r="BL5" s="71"/>
      <x:c r="BM5" s="71" t="str">
        <x:v>Sim</x:v>
      </x:c>
      <x:c r="BN5" s="71" t="str">
        <x:v>15.000 / 3.000 / 2.000; comissão adicional de 8.000</x:v>
      </x:c>
      <x:c r="BO5" s="71" t="str">
        <x:v>GBP</x:v>
      </x:c>
      <x:c r="BP5" s="71" t="str">
        <x:v>Exposição e comissão associada ao prémio</x:v>
      </x:c>
      <x:c r="BQ5" s="71" t="str">
        <x:v>Até 6 retratos; 1 ficheiro digital por retrato na etapa inicial.</x:v>
      </x:c>
    </x:row>
    <x:row r="6" ht="30" customHeight="1">
      <x:c r="A6" s="26" t="n">
        <x:v>5</x:v>
      </x:c>
      <x:c r="B6" s="26" t="str">
        <x:v>Conferido</x:v>
      </x:c>
      <x:c r="C6" s="63" t="n">
        <x:v>46297</x:v>
      </x:c>
      <x:c r="D6" s="26" t="str">
        <x:v>Jackson's Art Prize 2026</x:v>
      </x:c>
      <x:c r="E6" s="26" t="str">
        <x:v>Jackson's Art Supplies</x:v>
      </x:c>
      <x:c r="F6" s="26" t="str">
        <x:v>Prêmio / Bolsa</x:v>
      </x:c>
      <x:c r="G6" s="26" t="str">
        <x:v>Prémio de pintura, desenho e gravura</x:v>
      </x:c>
      <x:c r="H6" s="26" t="str">
        <x:v>Reino Unido</x:v>
      </x:c>
      <x:c r="I6" s="26" t="str">
        <x:v>Europa</x:v>
      </x:c>
      <x:c r="J6" s="30" t="str">
        <x:v>13/02/2026 12:00 UK</x:v>
      </x:c>
      <x:c r="K6" s="26" t="n">
        <x:v>2026</x:v>
      </x:c>
      <x:c r="L6" s="38" t="str">
        <x:v>https://www.jacksonsart.com/artprize/faqs/</x:v>
      </x:c>
      <x:c r="M6" s="26" t="str">
        <x:v>Inglês</x:v>
      </x:c>
      <x:c r="N6" s="26" t="str">
        <x:v>Internacional</x:v>
      </x:c>
      <x:c r="O6" s="26" t="str">
        <x:v>Aberto a artistas no Reino Unido e internacionalmente. Aceita obras bidimensionais em pintura, desenho e gravura; fotografia pura não é elegível.</x:v>
      </x:c>
      <x:c r="P6" s="26" t="str">
        <x:v>Sim</x:v>
      </x:c>
      <x:c r="Q6" s="32" t="str">
        <x:v>5–6,50</x:v>
      </x:c>
      <x:c r="R6" s="26" t="str">
        <x:v>GBP</x:v>
      </x:c>
      <x:c r="S6" s="26" t="str">
        <x:v>Primeiro prémio de £6.000 mais £2.000 em materiais artísticos, além de outros prémios da edição.</x:v>
      </x:c>
      <x:c r="T6" s="26" t="str">
        <x:v>Obrigatório</x:v>
      </x:c>
      <x:c r="U6" s="26" t="str">
        <x:v>Upload de imagens</x:v>
      </x:c>
      <x:c r="V6" s="34" t="n">
        <x:v>1</x:v>
      </x:c>
      <x:c r="W6" s="34" t="n">
        <x:v>5</x:v>
      </x:c>
      <x:c r="X6" s="36" t="n">
        <x:v>1</x:v>
      </x:c>
      <x:c r="Y6" s="26" t="str">
        <x:v>Obrigatório</x:v>
      </x:c>
      <x:c r="Z6" s="26" t="str"/>
      <x:c r="AA6" s="26" t="str">
        <x:v>Não informado</x:v>
      </x:c>
      <x:c r="AB6" s="26" t="str"/>
      <x:c r="AC6" s="26" t="str">
        <x:v>Obrigatório</x:v>
      </x:c>
      <x:c r="AD6" s="26" t="str"/>
      <x:c r="AE6" s="26" t="str">
        <x:v>Não informado</x:v>
      </x:c>
      <x:c r="AF6" s="26" t="str"/>
      <x:c r="AG6" s="26" t="str">
        <x:v>Não informado</x:v>
      </x:c>
      <x:c r="AH6" s="26" t="str"/>
      <x:c r="AI6" s="26" t="str">
        <x:v>Não informado</x:v>
      </x:c>
      <x:c r="AJ6" s="26" t="str">
        <x:v>Obrigatório</x:v>
      </x:c>
      <x:c r="AK6" s="26" t="str">
        <x:v>Não informado</x:v>
      </x:c>
      <x:c r="AL6" s="26" t="str">
        <x:v>Não informado</x:v>
      </x:c>
      <x:c r="AM6" s="26" t="str">
        <x:v>Não informado</x:v>
      </x:c>
      <x:c r="AN6" s="26" t="str">
        <x:v>Não informado</x:v>
      </x:c>
      <x:c r="AO6" s="26" t="str">
        <x:v>Não informado</x:v>
      </x:c>
      <x:c r="AP6" s="26" t="str">
        <x:v>Não informado</x:v>
      </x:c>
      <x:c r="AQ6" s="26" t="str">
        <x:v>Não informado</x:v>
      </x:c>
      <x:c r="AR6" s="26" t="str">
        <x:v>Não informado</x:v>
      </x:c>
      <x:c r="AS6" s="26" t="str">
        <x:v>Obrigatório</x:v>
      </x:c>
      <x:c r="AT6" s="26" t="str">
        <x:v>Não</x:v>
      </x:c>
      <x:c r="AU6" s="26" t="str">
        <x:v>A chamada publica regras de elegibilidade e formato, mas não critérios qualitativos específicos de julgamento.</x:v>
      </x:c>
      <x:c r="AV6" s="26" t="str">
        <x:v>Sim</x:v>
      </x:c>
      <x:c r="AW6" s="26" t="str">
        <x:v>A taxa variou conforme o período: £5 no early bird e £6,50 na fase regular. O campo de taxa da planilha comporta apenas um valor. O limite de 3 MB é por imagem. Além de bio e statement, a candidatura exige descrição da obra e dados técnicos como título, dimensões, ano e meio.</x:v>
      </x:c>
      <x:c r="AX6" s="40" t="str">
        <x:v>Fonte oficial: 1 a 5 obras; JPG/JPEG/PNG entre 1,5 e 3 MB; bio, artist statement e descrição obrigatórios; taxa variável £5/£6,50; painel de jurados publicado.</x:v>
      </x:c>
      <x:c r="AY6" s="34" t="n">
        <x:f>COUNTIF(T6,"Obrigatório")+COUNTIF(Y6,"Obrigatório")+COUNTIF(AA6,"Obrigatório")+COUNTIF(AC6,"Obrigatório")+COUNTIF(AE6,"Obrigatório")+COUNTIF(AG6,"Obrigatório")+COUNTIF(AI6,"Obrigatório")+COUNTIF(AJ6,"Obrigatório")+COUNTIF(AK6,"Obrigatório")+COUNTIF(AL6,"Obrigatório")+COUNTIF(AM6,"Obrigatório")+COUNTIF(AN6,"Obrigatório")+COUNTIF(AO6,"Obrigatório")+COUNTIF(AP6,"Obrigatório")+COUNTIF(AQ6,"Obrigatório")+COUNTIF(AR6,"Obrigatório")</x:f>
        <x:v>4</x:v>
      </x:c>
      <x:c r="AZ6" s="26" t="str">
        <x:v>OK</x:v>
      </x:c>
      <x:c r="BA6" s="71" t="n">
        <x:v>5</x:v>
      </x:c>
      <x:c r="BB6" s="71" t="n">
        <x:v>3</x:v>
      </x:c>
      <x:c r="BC6" s="71"/>
      <x:c r="BD6" s="71" t="str">
        <x:v>Por imagem</x:v>
      </x:c>
      <x:c r="BE6" s="71" t="str">
        <x:v>Inscrição inicial; sem requisito posterior relevante identificado para a codificação principal.</x:v>
      </x:c>
      <x:c r="BF6" s="71" t="str">
        <x:v>Variável por período</x:v>
      </x:c>
      <x:c r="BG6" s="71" t="str">
        <x:v>Não</x:v>
      </x:c>
      <x:c r="BH6" s="71" t="str">
        <x:v>Nenhum requisito alternativo explícito identificado</x:v>
      </x:c>
      <x:c r="BI6" s="71"/>
      <x:c r="BJ6" s="71"/>
      <x:c r="BK6" s="71"/>
      <x:c r="BL6" s="71"/>
      <x:c r="BM6" s="71" t="str">
        <x:v>Sim</x:v>
      </x:c>
      <x:c r="BN6" s="71" t="str">
        <x:v>6.000 (1º prémio; outros prémios também publicados)</x:v>
      </x:c>
      <x:c r="BO6" s="71" t="str">
        <x:v>GBP</x:v>
      </x:c>
      <x:c r="BP6" s="71" t="str">
        <x:v>2.000 em materiais artísticos para o 1º prémio, além de outros prémios</x:v>
      </x:c>
      <x:c r="BQ6" s="71" t="str">
        <x:v>Uma imagem principal por obra submetida.</x:v>
      </x:c>
    </x:row>
    <x:row r="7" ht="30" customHeight="1">
      <x:c r="A7" s="26" t="n">
        <x:v>6</x:v>
      </x:c>
      <x:c r="B7" s="26" t="str">
        <x:v>Conferido</x:v>
      </x:c>
      <x:c r="C7" s="63" t="n">
        <x:v>46297</x:v>
      </x:c>
      <x:c r="D7" s="26" t="str">
        <x:v>Apoio à Criação Artística 2026</x:v>
      </x:c>
      <x:c r="E7" s="26" t="str">
        <x:v>Fundação Calouste Gulbenkian</x:v>
      </x:c>
      <x:c r="F7" s="26" t="str">
        <x:v>Edital / Grant / Comissão</x:v>
      </x:c>
      <x:c r="G7" s="26" t="str">
        <x:v>Bolsa para criação artística / artes visuais</x:v>
      </x:c>
      <x:c r="H7" s="26" t="str">
        <x:v>Portugal</x:v>
      </x:c>
      <x:c r="I7" s="26" t="str">
        <x:v>Europa</x:v>
      </x:c>
      <x:c r="J7" s="30" t="str">
        <x:v>06/03/2026 12:00 Lisboa</x:v>
      </x:c>
      <x:c r="K7" s="26" t="n">
        <x:v>2026</x:v>
      </x:c>
      <x:c r="L7" s="38" t="str">
        <x:v>https://gulbenkian.pt/bolsas-lista/apoio-a-criacao-artistica/</x:v>
      </x:c>
      <x:c r="M7" s="26" t="str">
        <x:v>Português</x:v>
      </x:c>
      <x:c r="N7" s="26" t="str">
        <x:v>Nacional</x:v>
      </x:c>
      <x:c r="O7" s="26" t="str">
        <x:v>Artistas portugueses residentes em Portugal ou no estrangeiro; artistas estrangeiros com domicílio fiscal em Portugal e integração na comunidade artística portuguesa. Inclui fotografia e outras artes visuais.</x:v>
      </x:c>
      <x:c r="P7" s="26" t="str">
        <x:v>Não informado</x:v>
      </x:c>
      <x:c r="Q7" s="32" t="str"/>
      <x:c r="R7" s="26" t="str"/>
      <x:c r="S7" s="26" t="str">
        <x:v>Apoios de €4.000, €8.000, €12.000 ou €16.000.</x:v>
      </x:c>
      <x:c r="T7" s="26" t="str">
        <x:v>Obrigatório</x:v>
      </x:c>
      <x:c r="U7" s="26" t="str">
        <x:v>Link / website</x:v>
      </x:c>
      <x:c r="V7" s="34"/>
      <x:c r="W7" s="34"/>
      <x:c r="X7" s="36"/>
      <x:c r="Y7" s="26" t="str">
        <x:v>Obrigatório</x:v>
      </x:c>
      <x:c r="Z7" s="26" t="str"/>
      <x:c r="AA7" s="26" t="str">
        <x:v>Não informado</x:v>
      </x:c>
      <x:c r="AB7" s="26" t="str"/>
      <x:c r="AC7" s="26" t="str">
        <x:v>Não informado</x:v>
      </x:c>
      <x:c r="AD7" s="26" t="str"/>
      <x:c r="AE7" s="26" t="str">
        <x:v>Não informado</x:v>
      </x:c>
      <x:c r="AF7" s="26" t="str"/>
      <x:c r="AG7" s="26" t="str">
        <x:v>Obrigatório</x:v>
      </x:c>
      <x:c r="AH7" s="26" t="str">
        <x:v>Resumo: 500 caracteres; descrição: 5.000; fundamentação: 2.500</x:v>
      </x:c>
      <x:c r="AI7" s="26" t="str">
        <x:v>Obrigatório</x:v>
      </x:c>
      <x:c r="AJ7" s="26" t="str">
        <x:v>Obrigatório</x:v>
      </x:c>
      <x:c r="AK7" s="26" t="str">
        <x:v>Obrigatório</x:v>
      </x:c>
      <x:c r="AL7" s="26" t="str">
        <x:v>Não informado</x:v>
      </x:c>
      <x:c r="AM7" s="26" t="str">
        <x:v>Não informado</x:v>
      </x:c>
      <x:c r="AN7" s="26" t="str">
        <x:v>Obrigatório</x:v>
      </x:c>
      <x:c r="AO7" s="26" t="str">
        <x:v>Não informado</x:v>
      </x:c>
      <x:c r="AP7" s="26" t="str">
        <x:v>Não informado</x:v>
      </x:c>
      <x:c r="AQ7" s="26" t="str">
        <x:v>Não informado</x:v>
      </x:c>
      <x:c r="AR7" s="26" t="str">
        <x:v>Opcional</x:v>
      </x:c>
      <x:c r="AS7" s="26" t="str">
        <x:v>Português</x:v>
      </x:c>
      <x:c r="AT7" s="26" t="str">
        <x:v>Sim</x:v>
      </x:c>
      <x:c r="AU7" s="26" t="str">
        <x:v>A documentação oficial exige fundamentação da relevância, singularidade e pertinência do projeto e publica a composição dos painéis de avaliação.</x:v>
      </x:c>
      <x:c r="AV7" s="26" t="str">
        <x:v>Sim</x:v>
      </x:c>
      <x:c r="AW7" s="26" t="str">
        <x:v>A proposta está repartida em vários campos com limites diferentes, mas a planilha dispõe de um único campo de limite. A ficha artística e a ficha técnica também possuem limites próprios de 1.000 caracteres que não possuem coluna específica. Comprovativos de apoios financeiros/logísticos são condicionais quando aplicáveis.</x:v>
      </x:c>
      <x:c r="AX7" s="40" t="str">
        <x:v>Fonte oficial: candidatura exclusivamente em português; nota biográfica, links de trabalhos/portfólio, projeto com campos limitados, ficha artística, ficha técnica, orçamento PDF e calendarização; quatro níveis de apoio.</x:v>
      </x:c>
      <x:c r="AY7" s="34" t="n">
        <x:f>COUNTIF(T7,"Obrigatório")+COUNTIF(Y7,"Obrigatório")+COUNTIF(AA7,"Obrigatório")+COUNTIF(AC7,"Obrigatório")+COUNTIF(AE7,"Obrigatório")+COUNTIF(AG7,"Obrigatório")+COUNTIF(AI7,"Obrigatório")+COUNTIF(AJ7,"Obrigatório")+COUNTIF(AK7,"Obrigatório")+COUNTIF(AL7,"Obrigatório")+COUNTIF(AM7,"Obrigatório")+COUNTIF(AN7,"Obrigatório")+COUNTIF(AO7,"Obrigatório")+COUNTIF(AP7,"Obrigatório")+COUNTIF(AQ7,"Obrigatório")+COUNTIF(AR7,"Obrigatório")</x:f>
        <x:v>7</x:v>
      </x:c>
      <x:c r="AZ7" s="26" t="str">
        <x:v>OK</x:v>
      </x:c>
      <x:c r="BA7" s="71"/>
      <x:c r="BB7" s="71"/>
      <x:c r="BC7" s="71"/>
      <x:c r="BD7" s="71"/>
      <x:c r="BE7" s="71" t="str">
        <x:v>Inscrição inicial; comprovativos de apoios financeiros/logísticos são condicionais quando aplicáveis.</x:v>
      </x:c>
      <x:c r="BF7" s="71" t="str">
        <x:v>Não informado</x:v>
      </x:c>
      <x:c r="BG7" s="71" t="str">
        <x:v>Não informado</x:v>
      </x:c>
      <x:c r="BH7" s="71" t="str">
        <x:v>Nenhum requisito alternativo explícito identificado</x:v>
      </x:c>
      <x:c r="BI7" s="71" t="str">
        <x:v>500 caracteres</x:v>
      </x:c>
      <x:c r="BJ7" s="71" t="str">
        <x:v>5.000 caracteres</x:v>
      </x:c>
      <x:c r="BK7" s="71" t="str">
        <x:v>2.500 caracteres</x:v>
      </x:c>
      <x:c r="BL7" s="71" t="str">
        <x:v>Ficha artística: 1.000 caracteres; ficha técnica: 1.000 caracteres</x:v>
      </x:c>
      <x:c r="BM7" s="71" t="str">
        <x:v>Sim</x:v>
      </x:c>
      <x:c r="BN7" s="71" t="str">
        <x:v>4.000 / 8.000 / 12.000 / 16.000</x:v>
      </x:c>
      <x:c r="BO7" s="71" t="str">
        <x:v>EUR</x:v>
      </x:c>
      <x:c r="BP7" s="71"/>
      <x:c r="BQ7" s="71"/>
    </x:row>
    <x:row r="8" ht="30" customHeight="1">
      <x:c r="A8" s="26" t="n">
        <x:v>7</x:v>
      </x:c>
      <x:c r="B8" s="26" t="str">
        <x:v>Conferido</x:v>
      </x:c>
      <x:c r="C8" s="63" t="n">
        <x:v>46297</x:v>
      </x:c>
      <x:c r="D8" s="26" t="str">
        <x:v>Fotografia Europea FE2026 Open Call</x:v>
      </x:c>
      <x:c r="E8" s="26" t="str">
        <x:v>Fondazione Palazzo Magnani / Fotografia Europea</x:v>
      </x:c>
      <x:c r="F8" s="26" t="str">
        <x:v>Festival / Publicação</x:v>
      </x:c>
      <x:c r="G8" s="26" t="str">
        <x:v>Open call para exposição em festival de fotografia</x:v>
      </x:c>
      <x:c r="H8" s="26" t="str">
        <x:v>Itália</x:v>
      </x:c>
      <x:c r="I8" s="26" t="str">
        <x:v>Europa</x:v>
      </x:c>
      <x:c r="J8" s="30" t="str">
        <x:v>09/01/2026 13:00 CET</x:v>
      </x:c>
      <x:c r="K8" s="26" t="n">
        <x:v>2026</x:v>
      </x:c>
      <x:c r="L8" s="38" t="str">
        <x:v>https://www.fotografiaeuropea.it/fe2026-open-call/</x:v>
      </x:c>
      <x:c r="M8" s="26" t="str">
        <x:v>Italiano</x:v>
      </x:c>
      <x:c r="N8" s="26" t="str">
        <x:v>Regional</x:v>
      </x:c>
      <x:c r="O8" s="26" t="str">
        <x:v>Fotógrafos, curadores e coletivos nascidos ou residentes na Europa, sem limite de idade.</x:v>
      </x:c>
      <x:c r="P8" s="26" t="str">
        <x:v>Sim</x:v>
      </x:c>
      <x:c r="Q8" s="32" t="n">
        <x:v>25</x:v>
      </x:c>
      <x:c r="R8" s="26" t="str">
        <x:v>EUR</x:v>
      </x:c>
      <x:c r="S8" s="26" t="str">
        <x:v>€3.000 para produção da exposição do projeto selecionado, além de apoio de produção do festival.</x:v>
      </x:c>
      <x:c r="T8" s="26" t="str">
        <x:v>Obrigatório</x:v>
      </x:c>
      <x:c r="U8" s="26" t="str">
        <x:v>Upload de imagens</x:v>
      </x:c>
      <x:c r="V8" s="34" t="n">
        <x:v>1</x:v>
      </x:c>
      <x:c r="W8" s="34" t="n">
        <x:v>1</x:v>
      </x:c>
      <x:c r="X8" s="36" t="n">
        <x:v>5</x:v>
      </x:c>
      <x:c r="Y8" s="26" t="str">
        <x:v>Não informado</x:v>
      </x:c>
      <x:c r="Z8" s="26" t="str"/>
      <x:c r="AA8" s="26" t="str">
        <x:v>Não informado</x:v>
      </x:c>
      <x:c r="AB8" s="26" t="str"/>
      <x:c r="AC8" s="26" t="str">
        <x:v>Não informado</x:v>
      </x:c>
      <x:c r="AD8" s="26" t="str"/>
      <x:c r="AE8" s="26" t="str">
        <x:v>Não informado</x:v>
      </x:c>
      <x:c r="AF8" s="26" t="str"/>
      <x:c r="AG8" s="26" t="str">
        <x:v>Obrigatório</x:v>
      </x:c>
      <x:c r="AH8" s="26" t="str"/>
      <x:c r="AI8" s="26" t="str">
        <x:v>Não informado</x:v>
      </x:c>
      <x:c r="AJ8" s="26" t="str">
        <x:v>Não informado</x:v>
      </x:c>
      <x:c r="AK8" s="26" t="str">
        <x:v>Não informado</x:v>
      </x:c>
      <x:c r="AL8" s="26" t="str">
        <x:v>Não informado</x:v>
      </x:c>
      <x:c r="AM8" s="26" t="str">
        <x:v>Não informado</x:v>
      </x:c>
      <x:c r="AN8" s="26" t="str">
        <x:v>Não informado</x:v>
      </x:c>
      <x:c r="AO8" s="26" t="str">
        <x:v>Não informado</x:v>
      </x:c>
      <x:c r="AP8" s="26" t="str">
        <x:v>Não informado</x:v>
      </x:c>
      <x:c r="AQ8" s="26" t="str">
        <x:v>Não informado</x:v>
      </x:c>
      <x:c r="AR8" s="26" t="str">
        <x:v>Não informado</x:v>
      </x:c>
      <x:c r="AS8" s="26" t="str">
        <x:v>Obrigatório</x:v>
      </x:c>
      <x:c r="AT8" s="26" t="str">
        <x:v>Sim</x:v>
      </x:c>
      <x:c r="AU8" s="26" t="str">
        <x:v>O projeto deve interpretar de forma pessoal o tema da edição; a seleção é realizada por curadores do festival.</x:v>
      </x:c>
      <x:c r="AV8" s="26" t="str">
        <x:v>Não</x:v>
      </x:c>
      <x:c r="AW8" s="26" t="str">
        <x:v>O limite de 10 MB refere-se ao conjunto de imagens anexado. A candidatura exige informações sobre o artista e o projeto e comprovativo de pagamento. A fonte identifica a composição institucional do júri, mas não publica nomes individuais.</x:v>
      </x:c>
      <x:c r="AX8" s="40" t="str">
        <x:v>Fonte oficial: 5 a 10 imagens, máximo 10 MB no total; taxa €25; informação sobre artista e projeto; recibo de pagamento; apoio de €3.000 para produção.</x:v>
      </x:c>
      <x:c r="AY8" s="34" t="n">
        <x:f>COUNTIF(T8,"Obrigatório")+COUNTIF(Y8,"Obrigatório")+COUNTIF(AA8,"Obrigatório")+COUNTIF(AC8,"Obrigatório")+COUNTIF(AE8,"Obrigatório")+COUNTIF(AG8,"Obrigatório")+COUNTIF(AI8,"Obrigatório")+COUNTIF(AJ8,"Obrigatório")+COUNTIF(AK8,"Obrigatório")+COUNTIF(AL8,"Obrigatório")+COUNTIF(AM8,"Obrigatório")+COUNTIF(AN8,"Obrigatório")+COUNTIF(AO8,"Obrigatório")+COUNTIF(AP8,"Obrigatório")+COUNTIF(AQ8,"Obrigatório")+COUNTIF(AR8,"Obrigatório")</x:f>
        <x:v>2</x:v>
      </x:c>
      <x:c r="AZ8" s="26" t="str">
        <x:v>OK</x:v>
      </x:c>
      <x:c r="BA8" s="71" t="n">
        <x:v>10</x:v>
      </x:c>
      <x:c r="BB8" s="71"/>
      <x:c r="BC8" s="71" t="n">
        <x:v>10</x:v>
      </x:c>
      <x:c r="BD8" s="71" t="str">
        <x:v>Total do conjunto de imagens</x:v>
      </x:c>
      <x:c r="BE8" s="71" t="str">
        <x:v>Inscrição inicial; comprovativo de pagamento integra a candidatura.</x:v>
      </x:c>
      <x:c r="BF8" s="71" t="str">
        <x:v>Fixa</x:v>
      </x:c>
      <x:c r="BG8" s="71" t="str">
        <x:v>Não</x:v>
      </x:c>
      <x:c r="BH8" s="71" t="str">
        <x:v>Nenhum requisito alternativo explícito identificado</x:v>
      </x:c>
      <x:c r="BI8" s="71"/>
      <x:c r="BJ8" s="71"/>
      <x:c r="BK8" s="71"/>
      <x:c r="BL8" s="71"/>
      <x:c r="BM8" s="71" t="str">
        <x:v>Sim</x:v>
      </x:c>
      <x:c r="BN8" s="71" t="str">
        <x:v>3.000</x:v>
      </x:c>
      <x:c r="BO8" s="71" t="str">
        <x:v>EUR</x:v>
      </x:c>
      <x:c r="BP8" s="71" t="str">
        <x:v>Apoio de produção do festival</x:v>
      </x:c>
      <x:c r="BQ8" s="71" t="str">
        <x:v>Um projeto; 5 a 10 imagens.</x:v>
      </x:c>
    </x:row>
    <x:row r="9" ht="30" customHeight="1">
      <x:c r="A9" s="26" t="n">
        <x:v>8</x:v>
      </x:c>
      <x:c r="B9" s="26" t="str">
        <x:v>Conferido</x:v>
      </x:c>
      <x:c r="C9" s="63" t="n">
        <x:v>46297</x:v>
      </x:c>
      <x:c r="D9" s="26" t="str">
        <x:v>VAiF26 Photography Portfolio Open Call</x:v>
      </x:c>
      <x:c r="E9" s="26" t="str">
        <x:v>Volos Art &amp; Innovation Festival</x:v>
      </x:c>
      <x:c r="F9" s="26" t="str">
        <x:v>Festival / Publicação</x:v>
      </x:c>
      <x:c r="G9" s="26" t="str">
        <x:v>Portfólio fotográfico para exposição em festival</x:v>
      </x:c>
      <x:c r="H9" s="26" t="str">
        <x:v>Grécia</x:v>
      </x:c>
      <x:c r="I9" s="26" t="str">
        <x:v>Europa</x:v>
      </x:c>
      <x:c r="J9" s="30" t="str">
        <x:v>15/06/2026 23:59 GMT</x:v>
      </x:c>
      <x:c r="K9" s="26" t="n">
        <x:v>2026</x:v>
      </x:c>
      <x:c r="L9" s="38" t="str">
        <x:v>https://vaif.gr/portfolio/</x:v>
      </x:c>
      <x:c r="M9" s="26" t="str">
        <x:v>Multilíngue</x:v>
      </x:c>
      <x:c r="N9" s="26" t="str">
        <x:v>Internacional</x:v>
      </x:c>
      <x:c r="O9" s="26" t="str">
        <x:v>Aberta a fotógrafos com 18 anos ou mais, de qualquer nacionalidade e percurso.</x:v>
      </x:c>
      <x:c r="P9" s="26" t="str">
        <x:v>Não</x:v>
      </x:c>
      <x:c r="Q9" s="32" t="str"/>
      <x:c r="R9" s="26" t="str"/>
      <x:c r="S9" s="26" t="str">
        <x:v>O festival cobre os custos de produção e exposição dos trabalhos selecionados.</x:v>
      </x:c>
      <x:c r="T9" s="26" t="str">
        <x:v>Obrigatório</x:v>
      </x:c>
      <x:c r="U9" s="26" t="str">
        <x:v>Múltiplos formatos</x:v>
      </x:c>
      <x:c r="V9" s="34" t="n">
        <x:v>1</x:v>
      </x:c>
      <x:c r="W9" s="34" t="n">
        <x:v>1</x:v>
      </x:c>
      <x:c r="X9" s="36"/>
      <x:c r="Y9" s="26" t="str">
        <x:v>Obrigatório</x:v>
      </x:c>
      <x:c r="Z9" s="26" t="str"/>
      <x:c r="AA9" s="26" t="str">
        <x:v>Não informado</x:v>
      </x:c>
      <x:c r="AB9" s="26" t="str"/>
      <x:c r="AC9" s="26" t="str">
        <x:v>Obrigatório</x:v>
      </x:c>
      <x:c r="AD9" s="26" t="str"/>
      <x:c r="AE9" s="26" t="str">
        <x:v>Não informado</x:v>
      </x:c>
      <x:c r="AF9" s="26" t="str"/>
      <x:c r="AG9" s="26" t="str">
        <x:v>Obrigatório</x:v>
      </x:c>
      <x:c r="AH9" s="26" t="str"/>
      <x:c r="AI9" s="26" t="str">
        <x:v>Não informado</x:v>
      </x:c>
      <x:c r="AJ9" s="26" t="str">
        <x:v>Não informado</x:v>
      </x:c>
      <x:c r="AK9" s="26" t="str">
        <x:v>Não informado</x:v>
      </x:c>
      <x:c r="AL9" s="26" t="str">
        <x:v>Não informado</x:v>
      </x:c>
      <x:c r="AM9" s="26" t="str">
        <x:v>Não informado</x:v>
      </x:c>
      <x:c r="AN9" s="26" t="str">
        <x:v>Não informado</x:v>
      </x:c>
      <x:c r="AO9" s="26" t="str">
        <x:v>Não informado</x:v>
      </x:c>
      <x:c r="AP9" s="26" t="str">
        <x:v>Não informado</x:v>
      </x:c>
      <x:c r="AQ9" s="26" t="str">
        <x:v>Não informado</x:v>
      </x:c>
      <x:c r="AR9" s="26" t="str">
        <x:v>Não informado</x:v>
      </x:c>
      <x:c r="AS9" s="26" t="str">
        <x:v>Obrigatório</x:v>
      </x:c>
      <x:c r="AT9" s="26" t="str">
        <x:v>Sim</x:v>
      </x:c>
      <x:c r="AU9" s="26" t="str">
        <x:v>A chamada pede um corpo fotográfico tematicamente/narrativamente coeso e destaca abordagem artística e visão pessoal.</x:v>
      </x:c>
      <x:c r="AV9" s="26" t="str">
        <x:v>Sim</x:v>
      </x:c>
      <x:c r="AW9" s="26" t="str">
        <x:v>São aceites JPG, JPEG, PNG ou PDF, com até 10 fotografias e 25 MB no total. A candidatura também exige título do projeto, descrição curta, contactos e retrato do artista. Ficheiros em alta resolução são pedidos somente aos selecionados, o que cria requisito por etapa.</x:v>
      </x:c>
      <x:c r="AX9" s="40" t="str">
        <x:v>Fonte oficial: inscrição gratuita; até 10 fotografias, máximo 25 MB; statement, bio, descrição curta e dados de contacto obrigatórios; quatro jurados nomeados.</x:v>
      </x:c>
      <x:c r="AY9" s="34" t="n">
        <x:f>COUNTIF(T9,"Obrigatório")+COUNTIF(Y9,"Obrigatório")+COUNTIF(AA9,"Obrigatório")+COUNTIF(AC9,"Obrigatório")+COUNTIF(AE9,"Obrigatório")+COUNTIF(AG9,"Obrigatório")+COUNTIF(AI9,"Obrigatório")+COUNTIF(AJ9,"Obrigatório")+COUNTIF(AK9,"Obrigatório")+COUNTIF(AL9,"Obrigatório")+COUNTIF(AM9,"Obrigatório")+COUNTIF(AN9,"Obrigatório")+COUNTIF(AO9,"Obrigatório")+COUNTIF(AP9,"Obrigatório")+COUNTIF(AQ9,"Obrigatório")+COUNTIF(AR9,"Obrigatório")</x:f>
        <x:v>4</x:v>
      </x:c>
      <x:c r="AZ9" s="26" t="str">
        <x:v>OK</x:v>
      </x:c>
      <x:c r="BA9" s="71" t="n">
        <x:v>10</x:v>
      </x:c>
      <x:c r="BB9" s="71"/>
      <x:c r="BC9" s="71" t="n">
        <x:v>25</x:v>
      </x:c>
      <x:c r="BD9" s="71" t="str">
        <x:v>Total da submissão</x:v>
      </x:c>
      <x:c r="BE9" s="71" t="str">
        <x:v>Inscrição inicial; ficheiros em alta resolução são pedidos apenas aos selecionados.</x:v>
      </x:c>
      <x:c r="BF9" s="71" t="str">
        <x:v>Gratuita</x:v>
      </x:c>
      <x:c r="BG9" s="71" t="str">
        <x:v>Não</x:v>
      </x:c>
      <x:c r="BH9" s="71" t="str">
        <x:v>Nenhum requisito alternativo explícito identificado</x:v>
      </x:c>
      <x:c r="BI9" s="71"/>
      <x:c r="BJ9" s="71"/>
      <x:c r="BK9" s="71"/>
      <x:c r="BL9" s="71"/>
      <x:c r="BM9" s="71" t="str">
        <x:v>Não</x:v>
      </x:c>
      <x:c r="BN9" s="71"/>
      <x:c r="BO9" s="71"/>
      <x:c r="BP9" s="71" t="str">
        <x:v>Custos de produção e exposição cobertos pelo festival</x:v>
      </x:c>
      <x:c r="BQ9" s="71" t="str">
        <x:v>Um portfólio/projeto; até 10 fotografias.</x:v>
      </x:c>
    </x:row>
    <x:row r="10" ht="30" customHeight="1">
      <x:c r="A10" s="26" t="n">
        <x:v>9</x:v>
      </x:c>
      <x:c r="B10" s="26" t="str">
        <x:v>Conferido</x:v>
      </x:c>
      <x:c r="C10" s="63" t="n">
        <x:v>46297</x:v>
      </x:c>
      <x:c r="D10" s="26" t="str">
        <x:v>Révèle Magazine Issue 01: The First Gaze</x:v>
      </x:c>
      <x:c r="E10" s="26" t="str">
        <x:v>Révèle Magazine</x:v>
      </x:c>
      <x:c r="F10" s="26" t="str">
        <x:v>Festival / Publicação</x:v>
      </x:c>
      <x:c r="G10" s="26" t="str">
        <x:v>Publicação de série fotográfica em revista</x:v>
      </x:c>
      <x:c r="H10" s="26" t="str">
        <x:v>Catar</x:v>
      </x:c>
      <x:c r="I10" s="26" t="str">
        <x:v>Oriente Médio</x:v>
      </x:c>
      <x:c r="J10" s="30" t="str">
        <x:v>01/09/2026</x:v>
      </x:c>
      <x:c r="K10" s="26" t="n">
        <x:v>2026</x:v>
      </x:c>
      <x:c r="L10" s="38" t="str">
        <x:v>https://www.revelemagazine.com/</x:v>
      </x:c>
      <x:c r="M10" s="26" t="str">
        <x:v>Inglês</x:v>
      </x:c>
      <x:c r="N10" s="26" t="str">
        <x:v>Internacional</x:v>
      </x:c>
      <x:c r="O10" s="26" t="str">
        <x:v>Aberta internacionalmente a fotógrafos; aceita fotografia documental, fine art, retrato e moda, em filme ou digital.</x:v>
      </x:c>
      <x:c r="P10" s="26" t="str">
        <x:v>Não</x:v>
      </x:c>
      <x:c r="Q10" s="32" t="str"/>
      <x:c r="R10" s="26" t="str"/>
      <x:c r="S10" s="26" t="str">
        <x:v>Sem compensação monetária; publicação impressa e digital, tearsheet e promoção editorial para selecionados.</x:v>
      </x:c>
      <x:c r="T10" s="26" t="str">
        <x:v>Obrigatório</x:v>
      </x:c>
      <x:c r="U10" s="26" t="str">
        <x:v>Upload de imagens</x:v>
      </x:c>
      <x:c r="V10" s="34" t="n">
        <x:v>1</x:v>
      </x:c>
      <x:c r="W10" s="34" t="n">
        <x:v>1</x:v>
      </x:c>
      <x:c r="X10" s="36" t="n">
        <x:v>5</x:v>
      </x:c>
      <x:c r="Y10" s="26" t="str">
        <x:v>Não informado</x:v>
      </x:c>
      <x:c r="Z10" s="26" t="str"/>
      <x:c r="AA10" s="26" t="str">
        <x:v>Não informado</x:v>
      </x:c>
      <x:c r="AB10" s="26" t="str"/>
      <x:c r="AC10" s="26" t="str">
        <x:v>Não informado</x:v>
      </x:c>
      <x:c r="AD10" s="26" t="str"/>
      <x:c r="AE10" s="26" t="str">
        <x:v>Não informado</x:v>
      </x:c>
      <x:c r="AF10" s="26" t="str"/>
      <x:c r="AG10" s="26" t="str">
        <x:v>Não informado</x:v>
      </x:c>
      <x:c r="AH10" s="26" t="str"/>
      <x:c r="AI10" s="26" t="str">
        <x:v>Obrigatório</x:v>
      </x:c>
      <x:c r="AJ10" s="26" t="str">
        <x:v>Não informado</x:v>
      </x:c>
      <x:c r="AK10" s="26" t="str">
        <x:v>Não informado</x:v>
      </x:c>
      <x:c r="AL10" s="26" t="str">
        <x:v>Não informado</x:v>
      </x:c>
      <x:c r="AM10" s="26" t="str">
        <x:v>Não informado</x:v>
      </x:c>
      <x:c r="AN10" s="26" t="str">
        <x:v>Não informado</x:v>
      </x:c>
      <x:c r="AO10" s="26" t="str">
        <x:v>Não informado</x:v>
      </x:c>
      <x:c r="AP10" s="26" t="str">
        <x:v>Não informado</x:v>
      </x:c>
      <x:c r="AQ10" s="26" t="str">
        <x:v>Não informado</x:v>
      </x:c>
      <x:c r="AR10" s="26" t="str">
        <x:v>Não informado</x:v>
      </x:c>
      <x:c r="AS10" s="26" t="str">
        <x:v>Obrigatório</x:v>
      </x:c>
      <x:c r="AT10" s="26" t="str">
        <x:v>Sim</x:v>
      </x:c>
      <x:c r="AU10" s="26" t="str">
        <x:v>A chamada procura séries coesas, orientadas por narrativa e com voz editorial forte; o tema é de interpretação livre.</x:v>
      </x:c>
      <x:c r="AV10" s="26" t="str">
        <x:v>Não</x:v>
      </x:c>
      <x:c r="AW10" s="26" t="str">
        <x:v>A narrativa escrita que acompanha a série foi codificada em Outros documentos, pois não corresponde claramente a statement ou proposta. Os créditos completos da equipa foram codificados como ficha técnica. Os requisitos de 300 DPI, dimensão mínima e JPG/TIFF aplicam-se aos ficheiros finais de selecionados.</x:v>
      </x:c>
      <x:c r="AX10" s="40" t="str">
        <x:v>Fonte oficial: série de 5 a 15 imagens; narrativa escrita e créditos completos obrigatórios; submissão gratuita; publicação sem pagamento; especificações de alta resolução apenas após seleção.</x:v>
      </x:c>
      <x:c r="AY10" s="34" t="n">
        <x:f>COUNTIF(T10,"Obrigatório")+COUNTIF(Y10,"Obrigatório")+COUNTIF(AA10,"Obrigatório")+COUNTIF(AC10,"Obrigatório")+COUNTIF(AE10,"Obrigatório")+COUNTIF(AG10,"Obrigatório")+COUNTIF(AI10,"Obrigatório")+COUNTIF(AJ10,"Obrigatório")+COUNTIF(AK10,"Obrigatório")+COUNTIF(AL10,"Obrigatório")+COUNTIF(AM10,"Obrigatório")+COUNTIF(AN10,"Obrigatório")+COUNTIF(AO10,"Obrigatório")+COUNTIF(AP10,"Obrigatório")+COUNTIF(AQ10,"Obrigatório")+COUNTIF(AR10,"Obrigatório")</x:f>
        <x:v>2</x:v>
      </x:c>
      <x:c r="AZ10" s="26" t="str">
        <x:v>OK</x:v>
      </x:c>
      <x:c r="BA10" s="71" t="n">
        <x:v>15</x:v>
      </x:c>
      <x:c r="BB10" s="71"/>
      <x:c r="BC10" s="71"/>
      <x:c r="BD10" s="71"/>
      <x:c r="BE10" s="71" t="str">
        <x:v>Inscrição inicial; especificações de 300 DPI, dimensão mínima e JPG/TIFF aplicam-se aos selecionados.</x:v>
      </x:c>
      <x:c r="BF10" s="71" t="str">
        <x:v>Gratuita</x:v>
      </x:c>
      <x:c r="BG10" s="71" t="str">
        <x:v>Não</x:v>
      </x:c>
      <x:c r="BH10" s="71" t="str">
        <x:v>Nenhum requisito alternativo explícito identificado</x:v>
      </x:c>
      <x:c r="BI10" s="71"/>
      <x:c r="BJ10" s="71"/>
      <x:c r="BK10" s="71"/>
      <x:c r="BL10" s="71" t="str">
        <x:v>Narrativa escrita da série; créditos completos da equipa</x:v>
      </x:c>
      <x:c r="BM10" s="71" t="str">
        <x:v>Não</x:v>
      </x:c>
      <x:c r="BN10" s="71"/>
      <x:c r="BO10" s="71"/>
      <x:c r="BP10" s="71" t="str">
        <x:v>Publicação impressa e digital, tearsheet e promoção editorial</x:v>
      </x:c>
      <x:c r="BQ10" s="71" t="str">
        <x:v>Uma série; 5 a 15 imagens.</x:v>
      </x:c>
    </x:row>
    <x:row r="11" ht="30" customHeight="1">
      <x:c r="A11" s="26" t="n">
        <x:v>10</x:v>
      </x:c>
      <x:c r="B11" s="26" t="str">
        <x:v>Conferido</x:v>
      </x:c>
      <x:c r="C11" s="63" t="n">
        <x:v>46297</x:v>
      </x:c>
      <x:c r="D11" s="26" t="str">
        <x:v>Laura Notari Gallery Open Call 2026: Between Here and Elsewhere</x:v>
      </x:c>
      <x:c r="E11" s="26" t="str">
        <x:v>Laura Notari Gallery</x:v>
      </x:c>
      <x:c r="F11" s="26" t="str">
        <x:v>Galeria / Representação</x:v>
      </x:c>
      <x:c r="G11" s="26" t="str">
        <x:v>Open call de galeria com possibilidade de representação</x:v>
      </x:c>
      <x:c r="H11" s="26" t="str">
        <x:v>Países Baixos</x:v>
      </x:c>
      <x:c r="I11" s="26" t="str">
        <x:v>Europa</x:v>
      </x:c>
      <x:c r="J11" s="30" t="str">
        <x:v>20/06/2026</x:v>
      </x:c>
      <x:c r="K11" s="26" t="n">
        <x:v>2026</x:v>
      </x:c>
      <x:c r="L11" s="38" t="str">
        <x:v>https://www.lauranotari.com/opencall</x:v>
      </x:c>
      <x:c r="M11" s="26" t="str">
        <x:v>Inglês</x:v>
      </x:c>
      <x:c r="N11" s="26" t="str">
        <x:v>Internacional</x:v>
      </x:c>
      <x:c r="O11" s="26" t="str">
        <x:v>Aberta a artistas visuais internacionais em pintura, mixed media, gravura, fotografia, escultura e têxteis.</x:v>
      </x:c>
      <x:c r="P11" s="26" t="str">
        <x:v>Sim</x:v>
      </x:c>
      <x:c r="Q11" s="32" t="str">
        <x:v>20 por 1 obra; +10 por obra adicional</x:v>
      </x:c>
      <x:c r="R11" s="26" t="str">
        <x:v>EUR</x:v>
      </x:c>
      <x:c r="S11" s="26" t="str">
        <x:v>Seis artistas selecionados para exposição online; um artista recebe representação da galeria e apresentação em feira internacional no Luxemburgo.</x:v>
      </x:c>
      <x:c r="T11" s="26" t="str">
        <x:v>Obrigatório</x:v>
      </x:c>
      <x:c r="U11" s="26" t="str">
        <x:v>Upload de imagens</x:v>
      </x:c>
      <x:c r="V11" s="34" t="n">
        <x:v>1</x:v>
      </x:c>
      <x:c r="W11" s="34" t="n">
        <x:v>4</x:v>
      </x:c>
      <x:c r="X11" s="36" t="n">
        <x:v>1</x:v>
      </x:c>
      <x:c r="Y11" s="26" t="str">
        <x:v>Não informado</x:v>
      </x:c>
      <x:c r="Z11" s="26" t="str"/>
      <x:c r="AA11" s="26" t="str">
        <x:v>Não informado</x:v>
      </x:c>
      <x:c r="AB11" s="26" t="str"/>
      <x:c r="AC11" s="26" t="str">
        <x:v>Obrigatório</x:v>
      </x:c>
      <x:c r="AD11" s="26" t="str">
        <x:v>400 palavras</x:v>
      </x:c>
      <x:c r="AE11" s="26" t="str">
        <x:v>Não informado</x:v>
      </x:c>
      <x:c r="AF11" s="26" t="str"/>
      <x:c r="AG11" s="26" t="str">
        <x:v>Não informado</x:v>
      </x:c>
      <x:c r="AH11" s="26" t="str"/>
      <x:c r="AI11" s="26" t="str">
        <x:v>Obrigatório</x:v>
      </x:c>
      <x:c r="AJ11" s="26" t="str">
        <x:v>Não informado</x:v>
      </x:c>
      <x:c r="AK11" s="26" t="str">
        <x:v>Não informado</x:v>
      </x:c>
      <x:c r="AL11" s="26" t="str">
        <x:v>Não informado</x:v>
      </x:c>
      <x:c r="AM11" s="26" t="str">
        <x:v>Não informado</x:v>
      </x:c>
      <x:c r="AN11" s="26" t="str">
        <x:v>Obrigatório</x:v>
      </x:c>
      <x:c r="AO11" s="26" t="str">
        <x:v>Obrigatório</x:v>
      </x:c>
      <x:c r="AP11" s="26" t="str">
        <x:v>Não informado</x:v>
      </x:c>
      <x:c r="AQ11" s="26" t="str">
        <x:v>Não informado</x:v>
      </x:c>
      <x:c r="AR11" s="26" t="str">
        <x:v>Não informado</x:v>
      </x:c>
      <x:c r="AS11" s="26" t="str">
        <x:v>Não informado</x:v>
      </x:c>
      <x:c r="AT11" s="26" t="str">
        <x:v>Não</x:v>
      </x:c>
      <x:c r="AU11" s="26" t="str">
        <x:v>A chamada descreve elegibilidade e materiais, mas não publica critérios qualitativos de seleção.</x:v>
      </x:c>
      <x:c r="AV11" s="26" t="str">
        <x:v>Não</x:v>
      </x:c>
      <x:c r="AW11" s="26" t="str">
        <x:v>O máximo de 4 refere-se a obras; cada obra pode incluir até 4 imagens, portanto a planilha mistura duas unidades diferentes numa mesma coluna. O limite de 2 MB é por imagem. A taxa de candidatura começa em €20 e aumenta por obra; existe ainda taxa de €250 para participação presencial dos selecionados, que é condicional e distinta da taxa inicial.</x:v>
      </x:c>
      <x:c r="AX11" s="40" t="str">
        <x:v>Fonte oficial: até 4 obras e até 4 imagens por obra, máximo 2 MB por imagem; website e Instagram/rede social obrigatórios; statement até 400 palavras; taxa inicial €20 + €10 por obra adicional.</x:v>
      </x:c>
      <x:c r="AY11" s="34" t="n">
        <x:f>COUNTIF(T11,"Obrigatório")+COUNTIF(Y11,"Obrigatório")+COUNTIF(AA11,"Obrigatório")+COUNTIF(AC11,"Obrigatório")+COUNTIF(AE11,"Obrigatório")+COUNTIF(AG11,"Obrigatório")+COUNTIF(AI11,"Obrigatório")+COUNTIF(AJ11,"Obrigatório")+COUNTIF(AK11,"Obrigatório")+COUNTIF(AL11,"Obrigatório")+COUNTIF(AM11,"Obrigatório")+COUNTIF(AN11,"Obrigatório")+COUNTIF(AO11,"Obrigatório")+COUNTIF(AP11,"Obrigatório")+COUNTIF(AQ11,"Obrigatório")+COUNTIF(AR11,"Obrigatório")</x:f>
        <x:v>5</x:v>
      </x:c>
      <x:c r="AZ11" s="26" t="str">
        <x:v>OK</x:v>
      </x:c>
      <x:c r="BA11" s="71" t="n">
        <x:v>16</x:v>
      </x:c>
      <x:c r="BB11" s="71" t="n">
        <x:v>2</x:v>
      </x:c>
      <x:c r="BC11" s="71"/>
      <x:c r="BD11" s="71" t="str">
        <x:v>Por imagem</x:v>
      </x:c>
      <x:c r="BE11" s="71" t="str">
        <x:v>Inscrição inicial; taxa adicional de participação presencial aplica-se apenas aos selecionados que optem por essa modalidade.</x:v>
      </x:c>
      <x:c r="BF11" s="71" t="str">
        <x:v>Variável pelo nº de obras</x:v>
      </x:c>
      <x:c r="BG11" s="71" t="str">
        <x:v>Sim: €250 após seleção para participação presencial</x:v>
      </x:c>
      <x:c r="BH11" s="71" t="str">
        <x:v>Nenhum requisito alternativo explícito identificado</x:v>
      </x:c>
      <x:c r="BI11" s="71"/>
      <x:c r="BJ11" s="71"/>
      <x:c r="BK11" s="71"/>
      <x:c r="BL11" s="71"/>
      <x:c r="BM11" s="71" t="str">
        <x:v>Não</x:v>
      </x:c>
      <x:c r="BN11" s="71"/>
      <x:c r="BO11" s="71"/>
      <x:c r="BP11" s="71" t="str">
        <x:v>Exposição online; possibilidade de representação e apresentação em feira internacional</x:v>
      </x:c>
      <x:c r="BQ11" s="71" t="str">
        <x:v>Até 4 imagens por obra e até 4 obras; máximo teórico de 16 imagens.</x:v>
      </x:c>
    </x:row>
    <x:row r="12" ht="30" customHeight="1">
      <x:c r="A12" s="26" t="n">
        <x:v>11</x:v>
      </x:c>
      <x:c r="B12" s="26" t="str">
        <x:v>Conferido</x:v>
      </x:c>
      <x:c r="C12" s="63" t="n">
        <x:v>46297</x:v>
      </x:c>
      <x:c r="D12" s="26" t="str">
        <x:v>AiR 351 Grants 2026</x:v>
      </x:c>
      <x:c r="E12" s="26" t="str">
        <x:v>AiR 351</x:v>
      </x:c>
      <x:c r="F12" s="26" t="str">
        <x:v>Residência</x:v>
      </x:c>
      <x:c r="G12" s="26" t="str">
        <x:v>Residência artística com bolsa</x:v>
      </x:c>
      <x:c r="H12" s="26" t="str">
        <x:v>Portugal</x:v>
      </x:c>
      <x:c r="I12" s="26" t="str">
        <x:v>Europa</x:v>
      </x:c>
      <x:c r="J12" s="30" t="str">
        <x:v>03/05/2026</x:v>
      </x:c>
      <x:c r="K12" s="26" t="n">
        <x:v>2026</x:v>
      </x:c>
      <x:c r="L12" s="38" t="str">
        <x:v>https://air351.art/calls/air-351-grants-2026/</x:v>
      </x:c>
      <x:c r="M12" s="26" t="str">
        <x:v>Inglês</x:v>
      </x:c>
      <x:c r="N12" s="26" t="str">
        <x:v>Internacional</x:v>
      </x:c>
      <x:c r="O12" s="26" t="str">
        <x:v>Artistas visuais internacionais elegíveis segundo a chamada; residência em Cascais.</x:v>
      </x:c>
      <x:c r="P12" s="26" t="str">
        <x:v>Não</x:v>
      </x:c>
      <x:c r="Q12" s="32"/>
      <x:c r="R12" s="26"/>
      <x:c r="S12" s="26" t="str">
        <x:v>Bolsa mensal de €1.500 durante 3 meses e €500 para viagem.</x:v>
      </x:c>
      <x:c r="T12" s="26" t="str">
        <x:v>Obrigatório</x:v>
      </x:c>
      <x:c r="U12" s="26" t="str">
        <x:v>PDF / imagens</x:v>
      </x:c>
      <x:c r="V12" s="34"/>
      <x:c r="W12" s="34"/>
      <x:c r="X12" s="36"/>
      <x:c r="Y12" s="26" t="str">
        <x:v>Não informado</x:v>
      </x:c>
      <x:c r="Z12" s="26"/>
      <x:c r="AA12" s="26" t="str">
        <x:v>Obrigatório</x:v>
      </x:c>
      <x:c r="AB12" s="26"/>
      <x:c r="AC12" s="26" t="str">
        <x:v>Não informado</x:v>
      </x:c>
      <x:c r="AD12" s="26"/>
      <x:c r="AE12" s="26" t="str">
        <x:v>Obrigatório</x:v>
      </x:c>
      <x:c r="AF12" s="26" t="str">
        <x:v>500 palavras</x:v>
      </x:c>
      <x:c r="AG12" s="26" t="str">
        <x:v>Não informado</x:v>
      </x:c>
      <x:c r="AH12" s="26"/>
      <x:c r="AI12" s="26" t="str">
        <x:v>Não informado</x:v>
      </x:c>
      <x:c r="AJ12" s="26" t="str">
        <x:v>Não informado</x:v>
      </x:c>
      <x:c r="AK12" s="26" t="str">
        <x:v>Não informado</x:v>
      </x:c>
      <x:c r="AL12" s="26" t="str">
        <x:v>Não informado</x:v>
      </x:c>
      <x:c r="AM12" s="26" t="str">
        <x:v>Não informado</x:v>
      </x:c>
      <x:c r="AN12" s="26" t="str">
        <x:v>Não informado</x:v>
      </x:c>
      <x:c r="AO12" s="26" t="str">
        <x:v>Não informado</x:v>
      </x:c>
      <x:c r="AP12" s="26" t="str">
        <x:v>Não informado</x:v>
      </x:c>
      <x:c r="AQ12" s="26" t="str">
        <x:v>Opcional</x:v>
      </x:c>
      <x:c r="AR12" s="26" t="str">
        <x:v>Não informado</x:v>
      </x:c>
      <x:c r="AS12" s="26" t="str">
        <x:v>Inglês</x:v>
      </x:c>
      <x:c r="AT12" s="26" t="str">
        <x:v>Sim</x:v>
      </x:c>
      <x:c r="AU12" s="26" t="str">
        <x:v>Avaliação da prática, motivação e adequação ao programa por comité de seleção.</x:v>
      </x:c>
      <x:c r="AV12" s="26" t="str">
        <x:v>Sim</x:v>
      </x:c>
      <x:c r="AW12" s="26" t="str">
        <x:v>A candidatura é reunida num único PDF; até 3 cartas de recomendação são opcionais.</x:v>
      </x:c>
      <x:c r="AX12" s="40" t="str">
        <x:v>Fonte oficial: candidatura em PDF até 10 MB com carta de motivação, CV e portfólio; apoio mensal e viagem explicitados.</x:v>
      </x:c>
      <x:c r="AY12" s="34" t="n">
        <x:f>COUNTIF(T12,"Obrigatório")+COUNTIF(Y12,"Obrigatório")+COUNTIF(AA12,"Obrigatório")+COUNTIF(AC12,"Obrigatório")+COUNTIF(AE12,"Obrigatório")+COUNTIF(AG12,"Obrigatório")+COUNTIF(AI12,"Obrigatório")+COUNTIF(AJ12,"Obrigatório")+COUNTIF(AK12,"Obrigatório")+COUNTIF(AL12,"Obrigatório")+COUNTIF(AM12,"Obrigatório")+COUNTIF(AN12,"Obrigatório")+COUNTIF(AO12,"Obrigatório")+COUNTIF(AP12,"Obrigatório")+COUNTIF(AQ12,"Obrigatório")+COUNTIF(AR12,"Obrigatório")</x:f>
        <x:v>3</x:v>
      </x:c>
      <x:c r="AZ12" s="26" t="str">
        <x:v>OK</x:v>
      </x:c>
      <x:c r="BA12" s="71"/>
      <x:c r="BB12" s="71"/>
      <x:c r="BC12" s="71" t="n">
        <x:v>10</x:v>
      </x:c>
      <x:c r="BD12" s="71" t="str">
        <x:v>PDF completo da candidatura</x:v>
      </x:c>
      <x:c r="BE12" s="71" t="str">
        <x:v>Inscrição inicial; requisitos posteriores não destacados na página oficial consultada.</x:v>
      </x:c>
      <x:c r="BF12" s="71" t="str">
        <x:v>Gratuita</x:v>
      </x:c>
      <x:c r="BG12" s="71" t="str">
        <x:v>Não</x:v>
      </x:c>
      <x:c r="BH12" s="71" t="str">
        <x:v>Não informado</x:v>
      </x:c>
      <x:c r="BI12" s="71"/>
      <x:c r="BJ12" s="71"/>
      <x:c r="BK12" s="71"/>
      <x:c r="BL12" s="71"/>
      <x:c r="BM12" s="71" t="str">
        <x:v>Sim</x:v>
      </x:c>
      <x:c r="BN12" s="71" t="str">
        <x:v>1.500/mês por 3 meses + 500 viagem</x:v>
      </x:c>
      <x:c r="BO12" s="71" t="str">
        <x:v>EUR</x:v>
      </x:c>
      <x:c r="BP12" s="71" t="str">
        <x:v>Residência, acompanhamento e integração no programa.</x:v>
      </x:c>
      <x:c r="BQ12" s="71"/>
    </x:row>
    <x:row r="13" ht="30" customHeight="1">
      <x:c r="A13" s="26" t="n">
        <x:v>12</x:v>
      </x:c>
      <x:c r="B13" s="26" t="str">
        <x:v>Conferido</x:v>
      </x:c>
      <x:c r="C13" s="63" t="n">
        <x:v>46297</x:v>
      </x:c>
      <x:c r="D13" s="26" t="str">
        <x:v>EMAP 2026 Open Call</x:v>
      </x:c>
      <x:c r="E13" s="26" t="str">
        <x:v>gnration / European Media Art Platform</x:v>
      </x:c>
      <x:c r="F13" s="26" t="str">
        <x:v>Residência</x:v>
      </x:c>
      <x:c r="G13" s="26" t="str">
        <x:v>Residência de media art</x:v>
      </x:c>
      <x:c r="H13" s="26" t="str">
        <x:v>Portugal</x:v>
      </x:c>
      <x:c r="I13" s="26" t="str">
        <x:v>Europa</x:v>
      </x:c>
      <x:c r="J13" s="30" t="str">
        <x:v>13/03/2026</x:v>
      </x:c>
      <x:c r="K13" s="26" t="n">
        <x:v>2026</x:v>
      </x:c>
      <x:c r="L13" s="38" t="str">
        <x:v>https://www.gnration.pt/event/2026/emap-2026-open-call/</x:v>
      </x:c>
      <x:c r="M13" s="26" t="str">
        <x:v>Inglês</x:v>
      </x:c>
      <x:c r="N13" s="26" t="str">
        <x:v>Internacional</x:v>
      </x:c>
      <x:c r="O13" s="26" t="str">
        <x:v>Artistas e profissionais de media art elegíveis segundo as regras da European Media Art Platform.</x:v>
      </x:c>
      <x:c r="P13" s="26" t="str">
        <x:v>Não informado</x:v>
      </x:c>
      <x:c r="Q13" s="32"/>
      <x:c r="R13" s="26"/>
      <x:c r="S13" s="26" t="str">
        <x:v>Residência de dois meses com alojamento, apoio técnico e espaço de trabalho.</x:v>
      </x:c>
      <x:c r="T13" s="26" t="str">
        <x:v>Não informado</x:v>
      </x:c>
      <x:c r="U13" s="26"/>
      <x:c r="V13" s="34"/>
      <x:c r="W13" s="34"/>
      <x:c r="X13" s="36"/>
      <x:c r="Y13" s="26" t="str">
        <x:v>Não informado</x:v>
      </x:c>
      <x:c r="Z13" s="26"/>
      <x:c r="AA13" s="26" t="str">
        <x:v>Não informado</x:v>
      </x:c>
      <x:c r="AB13" s="26"/>
      <x:c r="AC13" s="26" t="str">
        <x:v>Não informado</x:v>
      </x:c>
      <x:c r="AD13" s="26"/>
      <x:c r="AE13" s="26" t="str">
        <x:v>Não informado</x:v>
      </x:c>
      <x:c r="AF13" s="26"/>
      <x:c r="AG13" s="26" t="str">
        <x:v>Não informado</x:v>
      </x:c>
      <x:c r="AH13" s="26"/>
      <x:c r="AI13" s="26" t="str">
        <x:v>Não informado</x:v>
      </x:c>
      <x:c r="AJ13" s="26" t="str">
        <x:v>Não informado</x:v>
      </x:c>
      <x:c r="AK13" s="26" t="str">
        <x:v>Não informado</x:v>
      </x:c>
      <x:c r="AL13" s="26" t="str">
        <x:v>Não informado</x:v>
      </x:c>
      <x:c r="AM13" s="26" t="str">
        <x:v>Não informado</x:v>
      </x:c>
      <x:c r="AN13" s="26" t="str">
        <x:v>Não informado</x:v>
      </x:c>
      <x:c r="AO13" s="26" t="str">
        <x:v>Não informado</x:v>
      </x:c>
      <x:c r="AP13" s="26" t="str">
        <x:v>Não informado</x:v>
      </x:c>
      <x:c r="AQ13" s="26" t="str">
        <x:v>Não informado</x:v>
      </x:c>
      <x:c r="AR13" s="26" t="str">
        <x:v>Não informado</x:v>
      </x:c>
      <x:c r="AS13" s="26" t="str">
        <x:v>Não informado</x:v>
      </x:c>
      <x:c r="AT13" s="26" t="str">
        <x:v>Não</x:v>
      </x:c>
      <x:c r="AU13" s="26" t="str">
        <x:v>Não informado</x:v>
      </x:c>
      <x:c r="AV13" s="26" t="str">
        <x:v>Não</x:v>
      </x:c>
      <x:c r="AW13" s="26" t="str">
        <x:v>A candidatura é feita pela plataforma oficial EMAP; a página do gnration descreve duração e apoios, mas não reproduz todos os campos do formulário.</x:v>
      </x:c>
      <x:c r="AX13" s="40" t="str">
        <x:v>Fonte oficial do membro EMAP: open call 2026, prazo 13/03/2026, residência de 2 meses entre abril e dezembro de 2026.</x:v>
      </x:c>
      <x:c r="AY13" s="34" t="n">
        <x:f>COUNTIF(T13,"Obrigatório")+COUNTIF(Y13,"Obrigatório")+COUNTIF(AA13,"Obrigatório")+COUNTIF(AC13,"Obrigatório")+COUNTIF(AE13,"Obrigatório")+COUNTIF(AG13,"Obrigatório")+COUNTIF(AI13,"Obrigatório")+COUNTIF(AJ13,"Obrigatório")+COUNTIF(AK13,"Obrigatório")+COUNTIF(AL13,"Obrigatório")+COUNTIF(AM13,"Obrigatório")+COUNTIF(AN13,"Obrigatório")+COUNTIF(AO13,"Obrigatório")+COUNTIF(AP13,"Obrigatório")+COUNTIF(AQ13,"Obrigatório")+COUNTIF(AR13,"Obrigatório")</x:f>
        <x:v>0</x:v>
      </x:c>
      <x:c r="AZ13" s="26" t="str">
        <x:v>OK</x:v>
      </x:c>
      <x:c r="BA13" s="71"/>
      <x:c r="BB13" s="71"/>
      <x:c r="BC13" s="71"/>
      <x:c r="BD13" s="71"/>
      <x:c r="BE13" s="71" t="str">
        <x:v>Candidatura pela plataforma oficial call.emare.eu.</x:v>
      </x:c>
      <x:c r="BF13" s="71" t="str">
        <x:v>Não informado</x:v>
      </x:c>
      <x:c r="BG13" s="71" t="str">
        <x:v>Não</x:v>
      </x:c>
      <x:c r="BH13" s="71" t="str">
        <x:v>Não informado</x:v>
      </x:c>
      <x:c r="BI13" s="71"/>
      <x:c r="BJ13" s="71"/>
      <x:c r="BK13" s="71"/>
      <x:c r="BL13" s="71"/>
      <x:c r="BM13" s="71" t="str">
        <x:v>Não informado</x:v>
      </x:c>
      <x:c r="BN13" s="71"/>
      <x:c r="BO13" s="71"/>
      <x:c r="BP13" s="71" t="str">
        <x:v>Alojamento, apoio técnico e espaço de trabalho.</x:v>
      </x:c>
      <x:c r="BQ13" s="71"/>
    </x:row>
    <x:row r="14" ht="30" customHeight="1">
      <x:c r="A14" s="26" t="n">
        <x:v>13</x:v>
      </x:c>
      <x:c r="B14" s="26" t="str">
        <x:v>Conferido</x:v>
      </x:c>
      <x:c r="C14" s="63" t="n">
        <x:v>46297</x:v>
      </x:c>
      <x:c r="D14" s="26" t="str">
        <x:v>Woodstock AIR 2026</x:v>
      </x:c>
      <x:c r="E14" s="26" t="str">
        <x:v>Center for Photography at Woodstock (CPW)</x:v>
      </x:c>
      <x:c r="F14" s="26" t="str">
        <x:v>Residência</x:v>
      </x:c>
      <x:c r="G14" s="26" t="str">
        <x:v>Residência em fotografia e media relacionados</x:v>
      </x:c>
      <x:c r="H14" s="26" t="str">
        <x:v>Estados Unidos</x:v>
      </x:c>
      <x:c r="I14" s="26" t="str">
        <x:v>América do Norte</x:v>
      </x:c>
      <x:c r="J14" s="30" t="str">
        <x:v>Não informado</x:v>
      </x:c>
      <x:c r="K14" s="26" t="n">
        <x:v>2026</x:v>
      </x:c>
      <x:c r="L14" s="38" t="str">
        <x:v>https://cpw.org/artist-residency/</x:v>
      </x:c>
      <x:c r="M14" s="26" t="str">
        <x:v>Inglês</x:v>
      </x:c>
      <x:c r="N14" s="26" t="str">
        <x:v>Nacional</x:v>
      </x:c>
      <x:c r="O14" s="26" t="str">
        <x:v>Fotógrafos e artistas de media relacionados, baseados nos Estados Unidos, identificados como BIPOC/ALAANA; estudantes em tempo integral devem concluir o grau até maio de 2026.</x:v>
      </x:c>
      <x:c r="P14" s="26" t="str">
        <x:v>Não informado</x:v>
      </x:c>
      <x:c r="Q14" s="32"/>
      <x:c r="R14" s="26"/>
      <x:c r="S14" s="26" t="str">
        <x:v>Residência de um mês com apoio financeiro e recursos do CPW.</x:v>
      </x:c>
      <x:c r="T14" s="26" t="str">
        <x:v>Não informado</x:v>
      </x:c>
      <x:c r="U14" s="26"/>
      <x:c r="V14" s="34"/>
      <x:c r="W14" s="34"/>
      <x:c r="X14" s="36"/>
      <x:c r="Y14" s="26" t="str">
        <x:v>Não informado</x:v>
      </x:c>
      <x:c r="Z14" s="26"/>
      <x:c r="AA14" s="26" t="str">
        <x:v>Não informado</x:v>
      </x:c>
      <x:c r="AB14" s="26"/>
      <x:c r="AC14" s="26" t="str">
        <x:v>Não informado</x:v>
      </x:c>
      <x:c r="AD14" s="26"/>
      <x:c r="AE14" s="26" t="str">
        <x:v>Não informado</x:v>
      </x:c>
      <x:c r="AF14" s="26"/>
      <x:c r="AG14" s="26" t="str">
        <x:v>Não informado</x:v>
      </x:c>
      <x:c r="AH14" s="26"/>
      <x:c r="AI14" s="26" t="str">
        <x:v>Não informado</x:v>
      </x:c>
      <x:c r="AJ14" s="26" t="str">
        <x:v>Não informado</x:v>
      </x:c>
      <x:c r="AK14" s="26" t="str">
        <x:v>Não informado</x:v>
      </x:c>
      <x:c r="AL14" s="26" t="str">
        <x:v>Não informado</x:v>
      </x:c>
      <x:c r="AM14" s="26" t="str">
        <x:v>Não informado</x:v>
      </x:c>
      <x:c r="AN14" s="26" t="str">
        <x:v>Não informado</x:v>
      </x:c>
      <x:c r="AO14" s="26" t="str">
        <x:v>Não informado</x:v>
      </x:c>
      <x:c r="AP14" s="26" t="str">
        <x:v>Não informado</x:v>
      </x:c>
      <x:c r="AQ14" s="26" t="str">
        <x:v>Não informado</x:v>
      </x:c>
      <x:c r="AR14" s="26" t="str">
        <x:v>Não informado</x:v>
      </x:c>
      <x:c r="AS14" s="26" t="str">
        <x:v>Não informado</x:v>
      </x:c>
      <x:c r="AT14" s="26" t="str">
        <x:v>Não</x:v>
      </x:c>
      <x:c r="AU14" s="26" t="str">
        <x:v>Não informado</x:v>
      </x:c>
      <x:c r="AV14" s="26" t="str">
        <x:v>Não</x:v>
      </x:c>
      <x:c r="AW14" s="26" t="str">
        <x:v>A página oficial confirma a edição de 2026 e a elegibilidade, mas o trecho público consultado não explicita todos os materiais e o prazo.</x:v>
      </x:c>
      <x:c r="AX14" s="40" t="str">
        <x:v>Fonte oficial CPW: Woodstock AIR 2026, residência de um mês voltada a fotógrafos/artistas BIPOC/ALAANA baseados nos EUA.</x:v>
      </x:c>
      <x:c r="AY14" s="34" t="n">
        <x:f>COUNTIF(T14,"Obrigatório")+COUNTIF(Y14,"Obrigatório")+COUNTIF(AA14,"Obrigatório")+COUNTIF(AC14,"Obrigatório")+COUNTIF(AE14,"Obrigatório")+COUNTIF(AG14,"Obrigatório")+COUNTIF(AI14,"Obrigatório")+COUNTIF(AJ14,"Obrigatório")+COUNTIF(AK14,"Obrigatório")+COUNTIF(AL14,"Obrigatório")+COUNTIF(AM14,"Obrigatório")+COUNTIF(AN14,"Obrigatório")+COUNTIF(AO14,"Obrigatório")+COUNTIF(AP14,"Obrigatório")+COUNTIF(AQ14,"Obrigatório")+COUNTIF(AR14,"Obrigatório")</x:f>
        <x:v>0</x:v>
      </x:c>
      <x:c r="AZ14" s="26" t="str">
        <x:v>OK</x:v>
      </x:c>
      <x:c r="BA14" s="71"/>
      <x:c r="BB14" s="71"/>
      <x:c r="BC14" s="71"/>
      <x:c r="BD14" s="71"/>
      <x:c r="BE14" s="71"/>
      <x:c r="BF14" s="71" t="str">
        <x:v>Não informado</x:v>
      </x:c>
      <x:c r="BG14" s="71" t="str">
        <x:v>Não</x:v>
      </x:c>
      <x:c r="BH14" s="71" t="str">
        <x:v>Não informado</x:v>
      </x:c>
      <x:c r="BI14" s="71"/>
      <x:c r="BJ14" s="71"/>
      <x:c r="BK14" s="71"/>
      <x:c r="BL14" s="71"/>
      <x:c r="BM14" s="71" t="str">
        <x:v>Não informado</x:v>
      </x:c>
      <x:c r="BN14" s="71"/>
      <x:c r="BO14" s="71"/>
      <x:c r="BP14" s="71" t="str">
        <x:v>Residência de um mês, acesso institucional e apoio ao desenvolvimento da prática.</x:v>
      </x:c>
      <x:c r="BQ14" s="71"/>
    </x:row>
    <x:row r="15" ht="30" customHeight="1">
      <x:c r="A15" s="26" t="n">
        <x:v>14</x:v>
      </x:c>
      <x:c r="B15" s="26" t="str">
        <x:v>Conferido</x:v>
      </x:c>
      <x:c r="C15" s="63" t="n">
        <x:v>46297</x:v>
      </x:c>
      <x:c r="D15" s="26" t="str">
        <x:v>ACC CREATORS 2026 Residency</x:v>
      </x:c>
      <x:c r="E15" s="26" t="str">
        <x:v>Asia Culture Center (ACC)</x:v>
      </x:c>
      <x:c r="F15" s="26" t="str">
        <x:v>Residência</x:v>
      </x:c>
      <x:c r="G15" s="26" t="str">
        <x:v>Arte e tecnologia / audiovisual / som imersivo</x:v>
      </x:c>
      <x:c r="H15" s="26" t="str">
        <x:v>Coreia do Sul</x:v>
      </x:c>
      <x:c r="I15" s="26" t="str">
        <x:v>Ásia</x:v>
      </x:c>
      <x:c r="J15" s="30" t="str">
        <x:v>01/03/2026</x:v>
      </x:c>
      <x:c r="K15" s="26" t="n">
        <x:v>2026</x:v>
      </x:c>
      <x:c r="L15" s="38" t="str">
        <x:v>https://www.acc.go.kr/main/board/board.do?PID=0701&amp;action=Read&amp;boardID=NOTICE&amp;idx=2676</x:v>
      </x:c>
      <x:c r="M15" s="26" t="str">
        <x:v>Multilíngue</x:v>
      </x:c>
      <x:c r="N15" s="26" t="str">
        <x:v>Internacional</x:v>
      </x:c>
      <x:c r="O15" s="26" t="str">
        <x:v>Criadores e equipas elegíveis nas áreas previstas pelo ACC CREATORS Residency.</x:v>
      </x:c>
      <x:c r="P15" s="26" t="str">
        <x:v>Não informado</x:v>
      </x:c>
      <x:c r="Q15" s="32"/>
      <x:c r="R15" s="26"/>
      <x:c r="S15" s="26" t="str">
        <x:v>Apoio de produção entre KRW 20 e 30 milhões, conforme a área.</x:v>
      </x:c>
      <x:c r="T15" s="26" t="str">
        <x:v>Não informado</x:v>
      </x:c>
      <x:c r="U15" s="26"/>
      <x:c r="V15" s="34"/>
      <x:c r="W15" s="34"/>
      <x:c r="X15" s="36"/>
      <x:c r="Y15" s="26" t="str">
        <x:v>Não informado</x:v>
      </x:c>
      <x:c r="Z15" s="26"/>
      <x:c r="AA15" s="26" t="str">
        <x:v>Não informado</x:v>
      </x:c>
      <x:c r="AB15" s="26"/>
      <x:c r="AC15" s="26" t="str">
        <x:v>Não informado</x:v>
      </x:c>
      <x:c r="AD15" s="26"/>
      <x:c r="AE15" s="26" t="str">
        <x:v>Não informado</x:v>
      </x:c>
      <x:c r="AF15" s="26"/>
      <x:c r="AG15" s="26" t="str">
        <x:v>Obrigatório</x:v>
      </x:c>
      <x:c r="AH15" s="26"/>
      <x:c r="AI15" s="26" t="str">
        <x:v>Não informado</x:v>
      </x:c>
      <x:c r="AJ15" s="26" t="str">
        <x:v>Não informado</x:v>
      </x:c>
      <x:c r="AK15" s="26" t="str">
        <x:v>Não informado</x:v>
      </x:c>
      <x:c r="AL15" s="26" t="str">
        <x:v>Não informado</x:v>
      </x:c>
      <x:c r="AM15" s="26" t="str">
        <x:v>Não informado</x:v>
      </x:c>
      <x:c r="AN15" s="26" t="str">
        <x:v>Não informado</x:v>
      </x:c>
      <x:c r="AO15" s="26" t="str">
        <x:v>Não informado</x:v>
      </x:c>
      <x:c r="AP15" s="26" t="str">
        <x:v>Não informado</x:v>
      </x:c>
      <x:c r="AQ15" s="26" t="str">
        <x:v>Não informado</x:v>
      </x:c>
      <x:c r="AR15" s="26" t="str">
        <x:v>Não informado</x:v>
      </x:c>
      <x:c r="AS15" s="26" t="str">
        <x:v>Não informado</x:v>
      </x:c>
      <x:c r="AT15" s="26" t="str">
        <x:v>Sim</x:v>
      </x:c>
      <x:c r="AU15" s="26" t="str">
        <x:v>Seleção segundo proposta e alinhamento com o tema 'Speculative Communities'.</x:v>
      </x:c>
      <x:c r="AV15" s="26" t="str">
        <x:v>Não informado</x:v>
      </x:c>
      <x:c r="AW15" s="26" t="str">
        <x:v>Programa de julho a dezembro de 2026; a chamada seleciona oito equipas.</x:v>
      </x:c>
      <x:c r="AX15" s="40" t="str">
        <x:v>Fonte oficial ACC: candidatura de 01/02 a 01/03/2026; apoio de KRW 20–30 milhões e tema oficial informado.</x:v>
      </x:c>
      <x:c r="AY15" s="34" t="n">
        <x:f>COUNTIF(T15,"Obrigatório")+COUNTIF(Y15,"Obrigatório")+COUNTIF(AA15,"Obrigatório")+COUNTIF(AC15,"Obrigatório")+COUNTIF(AE15,"Obrigatório")+COUNTIF(AG15,"Obrigatório")+COUNTIF(AI15,"Obrigatório")+COUNTIF(AJ15,"Obrigatório")+COUNTIF(AK15,"Obrigatório")+COUNTIF(AL15,"Obrigatório")+COUNTIF(AM15,"Obrigatório")+COUNTIF(AN15,"Obrigatório")+COUNTIF(AO15,"Obrigatório")+COUNTIF(AP15,"Obrigatório")+COUNTIF(AQ15,"Obrigatório")+COUNTIF(AR15,"Obrigatório")</x:f>
        <x:v>1</x:v>
      </x:c>
      <x:c r="AZ15" s="26" t="str">
        <x:v>OK</x:v>
      </x:c>
      <x:c r="BA15" s="71"/>
      <x:c r="BB15" s="71"/>
      <x:c r="BC15" s="71"/>
      <x:c r="BD15" s="71"/>
      <x:c r="BE15" s="71"/>
      <x:c r="BF15" s="71" t="str">
        <x:v>Não informado</x:v>
      </x:c>
      <x:c r="BG15" s="71" t="str">
        <x:v>Não</x:v>
      </x:c>
      <x:c r="BH15" s="71" t="str">
        <x:v>Não informado</x:v>
      </x:c>
      <x:c r="BI15" s="71"/>
      <x:c r="BJ15" s="71"/>
      <x:c r="BK15" s="71"/>
      <x:c r="BL15" s="71"/>
      <x:c r="BM15" s="71" t="str">
        <x:v>Sim</x:v>
      </x:c>
      <x:c r="BN15" s="71" t="str">
        <x:v>20.000.000–30.000.000</x:v>
      </x:c>
      <x:c r="BO15" s="71" t="str">
        <x:v>KRW</x:v>
      </x:c>
      <x:c r="BP15" s="71" t="str">
        <x:v>Infraestrutura e acompanhamento do Asia Culture Center.</x:v>
      </x:c>
      <x:c r="BQ15" s="71"/>
    </x:row>
    <x:row r="16" ht="30" customHeight="1">
      <x:c r="A16" s="26" t="n">
        <x:v>15</x:v>
      </x:c>
      <x:c r="B16" s="26" t="str">
        <x:v>Conferido</x:v>
      </x:c>
      <x:c r="C16" s="63" t="n">
        <x:v>46297</x:v>
      </x:c>
      <x:c r="D16" s="26" t="str">
        <x:v>WOPHA 2026 Artist Residency</x:v>
      </x:c>
      <x:c r="E16" s="26" t="str">
        <x:v>Women Photographers International Archive (WOPHA) / El Espacio 23</x:v>
      </x:c>
      <x:c r="F16" s="26" t="str">
        <x:v>Residência</x:v>
      </x:c>
      <x:c r="G16" s="26" t="str">
        <x:v>Residência de práticas fotográficas</x:v>
      </x:c>
      <x:c r="H16" s="26" t="str">
        <x:v>Estados Unidos</x:v>
      </x:c>
      <x:c r="I16" s="26" t="str">
        <x:v>América do Norte</x:v>
      </x:c>
      <x:c r="J16" s="30" t="str">
        <x:v>22/06/2026</x:v>
      </x:c>
      <x:c r="K16" s="26" t="n">
        <x:v>2026</x:v>
      </x:c>
      <x:c r="L16" s="38" t="str">
        <x:v>https://elespacio23.org/2026/06/11/open-call-wopha-in-collaboration-with-ee23/</x:v>
      </x:c>
      <x:c r="M16" s="26" t="str">
        <x:v>Inglês</x:v>
      </x:c>
      <x:c r="N16" s="26" t="str">
        <x:v>Internacional</x:v>
      </x:c>
      <x:c r="O16" s="26" t="str">
        <x:v>Mulheres e pessoas não binárias que trabalham com práticas fotográficas; parceria específica prevê uma vaga para artista do Brasil.</x:v>
      </x:c>
      <x:c r="P16" s="26" t="str">
        <x:v>Não informado</x:v>
      </x:c>
      <x:c r="Q16" s="32"/>
      <x:c r="R16" s="26"/>
      <x:c r="S16" s="26" t="str">
        <x:v>US$ 2.500, passagem aérea de ida e volta, alojamento e acesso a curadores e comunidade.</x:v>
      </x:c>
      <x:c r="T16" s="26" t="str">
        <x:v>Não informado</x:v>
      </x:c>
      <x:c r="U16" s="26"/>
      <x:c r="V16" s="34"/>
      <x:c r="W16" s="34"/>
      <x:c r="X16" s="36"/>
      <x:c r="Y16" s="26" t="str">
        <x:v>Não informado</x:v>
      </x:c>
      <x:c r="Z16" s="26"/>
      <x:c r="AA16" s="26" t="str">
        <x:v>Não informado</x:v>
      </x:c>
      <x:c r="AB16" s="26"/>
      <x:c r="AC16" s="26" t="str">
        <x:v>Não informado</x:v>
      </x:c>
      <x:c r="AD16" s="26"/>
      <x:c r="AE16" s="26" t="str">
        <x:v>Não informado</x:v>
      </x:c>
      <x:c r="AF16" s="26"/>
      <x:c r="AG16" s="26" t="str">
        <x:v>Não informado</x:v>
      </x:c>
      <x:c r="AH16" s="26"/>
      <x:c r="AI16" s="26" t="str">
        <x:v>Não informado</x:v>
      </x:c>
      <x:c r="AJ16" s="26" t="str">
        <x:v>Não informado</x:v>
      </x:c>
      <x:c r="AK16" s="26" t="str">
        <x:v>Não informado</x:v>
      </x:c>
      <x:c r="AL16" s="26" t="str">
        <x:v>Não informado</x:v>
      </x:c>
      <x:c r="AM16" s="26" t="str">
        <x:v>Não informado</x:v>
      </x:c>
      <x:c r="AN16" s="26" t="str">
        <x:v>Não informado</x:v>
      </x:c>
      <x:c r="AO16" s="26" t="str">
        <x:v>Não informado</x:v>
      </x:c>
      <x:c r="AP16" s="26" t="str">
        <x:v>Não informado</x:v>
      </x:c>
      <x:c r="AQ16" s="26" t="str">
        <x:v>Não informado</x:v>
      </x:c>
      <x:c r="AR16" s="26" t="str">
        <x:v>Não informado</x:v>
      </x:c>
      <x:c r="AS16" s="26" t="str">
        <x:v>Não informado</x:v>
      </x:c>
      <x:c r="AT16" s="26" t="str">
        <x:v>Não</x:v>
      </x:c>
      <x:c r="AU16" s="26" t="str">
        <x:v>Não informado</x:v>
      </x:c>
      <x:c r="AV16" s="26" t="str">
        <x:v>Não</x:v>
      </x:c>
      <x:c r="AW16" s="26" t="str">
        <x:v>Residência de um mês em Miami. A chamada oficial consultada não expõe todos os campos do formulário na própria página.</x:v>
      </x:c>
      <x:c r="AX16" s="40" t="str">
        <x:v>Fonte oficial El Espacio 23: prazo 22/06/2026; stipend US$2.500, voo, alojamento e apoio de rede.</x:v>
      </x:c>
      <x:c r="AY16" s="34" t="n">
        <x:f>COUNTIF(T16,"Obrigatório")+COUNTIF(Y16,"Obrigatório")+COUNTIF(AA16,"Obrigatório")+COUNTIF(AC16,"Obrigatório")+COUNTIF(AE16,"Obrigatório")+COUNTIF(AG16,"Obrigatório")+COUNTIF(AI16,"Obrigatório")+COUNTIF(AJ16,"Obrigatório")+COUNTIF(AK16,"Obrigatório")+COUNTIF(AL16,"Obrigatório")+COUNTIF(AM16,"Obrigatório")+COUNTIF(AN16,"Obrigatório")+COUNTIF(AO16,"Obrigatório")+COUNTIF(AP16,"Obrigatório")+COUNTIF(AQ16,"Obrigatório")+COUNTIF(AR16,"Obrigatório")</x:f>
        <x:v>0</x:v>
      </x:c>
      <x:c r="AZ16" s="26" t="str">
        <x:v>OK</x:v>
      </x:c>
      <x:c r="BA16" s="71"/>
      <x:c r="BB16" s="71"/>
      <x:c r="BC16" s="71"/>
      <x:c r="BD16" s="71"/>
      <x:c r="BE16" s="71"/>
      <x:c r="BF16" s="71" t="str">
        <x:v>Não informado</x:v>
      </x:c>
      <x:c r="BG16" s="71" t="str">
        <x:v>Não</x:v>
      </x:c>
      <x:c r="BH16" s="71" t="str">
        <x:v>Não informado</x:v>
      </x:c>
      <x:c r="BI16" s="71"/>
      <x:c r="BJ16" s="71"/>
      <x:c r="BK16" s="71"/>
      <x:c r="BL16" s="71"/>
      <x:c r="BM16" s="71" t="str">
        <x:v>Sim</x:v>
      </x:c>
      <x:c r="BN16" s="71" t="str">
        <x:v>2.500</x:v>
      </x:c>
      <x:c r="BO16" s="71" t="str">
        <x:v>USD</x:v>
      </x:c>
      <x:c r="BP16" s="71" t="str">
        <x:v>Passagem aérea, alojamento e acesso a curadores/comunidade.</x:v>
      </x:c>
      <x:c r="BQ16" s="71"/>
    </x:row>
    <x:row r="17" ht="30" customHeight="1">
      <x:c r="A17" s="26" t="n">
        <x:v>16</x:v>
      </x:c>
      <x:c r="B17" s="26" t="str">
        <x:v>Conferido</x:v>
      </x:c>
      <x:c r="C17" s="63" t="n">
        <x:v>46297</x:v>
      </x:c>
      <x:c r="D17" s="26" t="str">
        <x:v>Domaine de Boisbuchet 2026 Residency Programme</x:v>
      </x:c>
      <x:c r="E17" s="26" t="str">
        <x:v>Domaine de Boisbuchet</x:v>
      </x:c>
      <x:c r="F17" s="26" t="str">
        <x:v>Residência</x:v>
      </x:c>
      <x:c r="G17" s="26" t="str">
        <x:v>Residência multidisciplinar</x:v>
      </x:c>
      <x:c r="H17" s="26" t="str">
        <x:v>França</x:v>
      </x:c>
      <x:c r="I17" s="26" t="str">
        <x:v>Europa</x:v>
      </x:c>
      <x:c r="J17" s="30" t="str">
        <x:v>Rolling até outubro de 2026</x:v>
      </x:c>
      <x:c r="K17" s="26" t="n">
        <x:v>2026</x:v>
      </x:c>
      <x:c r="L17" s="38" t="str">
        <x:v>https://www.boisbuchet.org/2026-residency-programme/</x:v>
      </x:c>
      <x:c r="M17" s="26" t="str">
        <x:v>Inglês</x:v>
      </x:c>
      <x:c r="N17" s="26" t="str">
        <x:v>Internacional</x:v>
      </x:c>
      <x:c r="O17" s="26" t="str">
        <x:v>Artistas, escritores, arquitetos, designers, cineastas, músicos e investigadores.</x:v>
      </x:c>
      <x:c r="P17" s="26" t="str">
        <x:v>Não informado</x:v>
      </x:c>
      <x:c r="Q17" s="32"/>
      <x:c r="R17" s="26"/>
      <x:c r="S17" s="26" t="str">
        <x:v>Acesso ao programa, instalações e alojamento conforme a modalidade da residência.</x:v>
      </x:c>
      <x:c r="T17" s="26" t="str">
        <x:v>Não informado</x:v>
      </x:c>
      <x:c r="U17" s="26"/>
      <x:c r="V17" s="34"/>
      <x:c r="W17" s="34"/>
      <x:c r="X17" s="36"/>
      <x:c r="Y17" s="26" t="str">
        <x:v>Não informado</x:v>
      </x:c>
      <x:c r="Z17" s="26"/>
      <x:c r="AA17" s="26" t="str">
        <x:v>Não informado</x:v>
      </x:c>
      <x:c r="AB17" s="26"/>
      <x:c r="AC17" s="26" t="str">
        <x:v>Não informado</x:v>
      </x:c>
      <x:c r="AD17" s="26"/>
      <x:c r="AE17" s="26" t="str">
        <x:v>Não informado</x:v>
      </x:c>
      <x:c r="AF17" s="26"/>
      <x:c r="AG17" s="26" t="str">
        <x:v>Não informado</x:v>
      </x:c>
      <x:c r="AH17" s="26"/>
      <x:c r="AI17" s="26" t="str">
        <x:v>Não informado</x:v>
      </x:c>
      <x:c r="AJ17" s="26" t="str">
        <x:v>Não informado</x:v>
      </x:c>
      <x:c r="AK17" s="26" t="str">
        <x:v>Não informado</x:v>
      </x:c>
      <x:c r="AL17" s="26" t="str">
        <x:v>Não informado</x:v>
      </x:c>
      <x:c r="AM17" s="26" t="str">
        <x:v>Não informado</x:v>
      </x:c>
      <x:c r="AN17" s="26" t="str">
        <x:v>Não informado</x:v>
      </x:c>
      <x:c r="AO17" s="26" t="str">
        <x:v>Não informado</x:v>
      </x:c>
      <x:c r="AP17" s="26" t="str">
        <x:v>Não informado</x:v>
      </x:c>
      <x:c r="AQ17" s="26" t="str">
        <x:v>Não informado</x:v>
      </x:c>
      <x:c r="AR17" s="26" t="str">
        <x:v>Não informado</x:v>
      </x:c>
      <x:c r="AS17" s="26" t="str">
        <x:v>Não informado</x:v>
      </x:c>
      <x:c r="AT17" s="26" t="str">
        <x:v>Não</x:v>
      </x:c>
      <x:c r="AU17" s="26" t="str">
        <x:v>Não informado</x:v>
      </x:c>
      <x:c r="AV17" s="26" t="str">
        <x:v>Não</x:v>
      </x:c>
      <x:c r="AW17" s="26" t="str">
        <x:v>Períodos de residência entre maio e julho e entre setembro e outubro de 2026; seleção em fluxo contínuo até preenchimento das vagas.</x:v>
      </x:c>
      <x:c r="AX17" s="40" t="str">
        <x:v>Fonte oficial Boisbuchet: programa 2026, candidaturas rolling e lista explícita de perfis elegíveis.</x:v>
      </x:c>
      <x:c r="AY17" s="34" t="n">
        <x:f>COUNTIF(T17,"Obrigatório")+COUNTIF(Y17,"Obrigatório")+COUNTIF(AA17,"Obrigatório")+COUNTIF(AC17,"Obrigatório")+COUNTIF(AE17,"Obrigatório")+COUNTIF(AG17,"Obrigatório")+COUNTIF(AI17,"Obrigatório")+COUNTIF(AJ17,"Obrigatório")+COUNTIF(AK17,"Obrigatório")+COUNTIF(AL17,"Obrigatório")+COUNTIF(AM17,"Obrigatório")+COUNTIF(AN17,"Obrigatório")+COUNTIF(AO17,"Obrigatório")+COUNTIF(AP17,"Obrigatório")+COUNTIF(AQ17,"Obrigatório")+COUNTIF(AR17,"Obrigatório")</x:f>
        <x:v>0</x:v>
      </x:c>
      <x:c r="AZ17" s="26" t="str">
        <x:v>OK</x:v>
      </x:c>
      <x:c r="BA17" s="71"/>
      <x:c r="BB17" s="71"/>
      <x:c r="BC17" s="71"/>
      <x:c r="BD17" s="71"/>
      <x:c r="BE17" s="71"/>
      <x:c r="BF17" s="71" t="str">
        <x:v>Não informado</x:v>
      </x:c>
      <x:c r="BG17" s="71" t="str">
        <x:v>Não</x:v>
      </x:c>
      <x:c r="BH17" s="71" t="str">
        <x:v>Não informado</x:v>
      </x:c>
      <x:c r="BI17" s="71"/>
      <x:c r="BJ17" s="71"/>
      <x:c r="BK17" s="71"/>
      <x:c r="BL17" s="71"/>
      <x:c r="BM17" s="71" t="str">
        <x:v>Não informado</x:v>
      </x:c>
      <x:c r="BN17" s="71"/>
      <x:c r="BO17" s="71"/>
      <x:c r="BP17" s="71" t="str">
        <x:v>Instalações, ambiente de trabalho e alojamento conforme o programa.</x:v>
      </x:c>
      <x:c r="BQ17" s="71"/>
    </x:row>
    <x:row r="18" ht="30" customHeight="1">
      <x:c r="A18" s="26" t="n">
        <x:v>17</x:v>
      </x:c>
      <x:c r="B18" s="26" t="str">
        <x:v>Conferido</x:v>
      </x:c>
      <x:c r="C18" s="63" t="n">
        <x:v>46297</x:v>
      </x:c>
      <x:c r="D18" s="26" t="str">
        <x:v>MusVerre Artist Residency Open Call 2026</x:v>
      </x:c>
      <x:c r="E18" s="26" t="str">
        <x:v>MusVerre</x:v>
      </x:c>
      <x:c r="F18" s="26" t="str">
        <x:v>Residência</x:v>
      </x:c>
      <x:c r="G18" s="26" t="str">
        <x:v>Residência artística em vidro / artes visuais</x:v>
      </x:c>
      <x:c r="H18" s="26" t="str">
        <x:v>França</x:v>
      </x:c>
      <x:c r="I18" s="26" t="str">
        <x:v>Europa</x:v>
      </x:c>
      <x:c r="J18" s="30" t="str">
        <x:v>15/04/2026</x:v>
      </x:c>
      <x:c r="K18" s="26" t="n">
        <x:v>2026</x:v>
      </x:c>
      <x:c r="L18" s="38" t="str">
        <x:v>https://musverre.fr/artist-residency-open-call</x:v>
      </x:c>
      <x:c r="M18" s="26" t="str">
        <x:v>Inglês</x:v>
      </x:c>
      <x:c r="N18" s="26" t="str">
        <x:v>Internacional</x:v>
      </x:c>
      <x:c r="O18" s="26" t="str">
        <x:v>Artistas elegíveis segundo o regulamento da residência do MusVerre.</x:v>
      </x:c>
      <x:c r="P18" s="26" t="str">
        <x:v>Não informado</x:v>
      </x:c>
      <x:c r="Q18" s="32"/>
      <x:c r="R18" s="26"/>
      <x:c r="S18" s="26" t="str">
        <x:v>Não informado</x:v>
      </x:c>
      <x:c r="T18" s="26" t="str">
        <x:v>Não informado</x:v>
      </x:c>
      <x:c r="U18" s="26"/>
      <x:c r="V18" s="34"/>
      <x:c r="W18" s="34"/>
      <x:c r="X18" s="36"/>
      <x:c r="Y18" s="26" t="str">
        <x:v>Não informado</x:v>
      </x:c>
      <x:c r="Z18" s="26"/>
      <x:c r="AA18" s="26" t="str">
        <x:v>Não informado</x:v>
      </x:c>
      <x:c r="AB18" s="26"/>
      <x:c r="AC18" s="26" t="str">
        <x:v>Não informado</x:v>
      </x:c>
      <x:c r="AD18" s="26"/>
      <x:c r="AE18" s="26" t="str">
        <x:v>Não informado</x:v>
      </x:c>
      <x:c r="AF18" s="26"/>
      <x:c r="AG18" s="26" t="str">
        <x:v>Não informado</x:v>
      </x:c>
      <x:c r="AH18" s="26"/>
      <x:c r="AI18" s="26" t="str">
        <x:v>Não informado</x:v>
      </x:c>
      <x:c r="AJ18" s="26" t="str">
        <x:v>Não informado</x:v>
      </x:c>
      <x:c r="AK18" s="26" t="str">
        <x:v>Não informado</x:v>
      </x:c>
      <x:c r="AL18" s="26" t="str">
        <x:v>Não informado</x:v>
      </x:c>
      <x:c r="AM18" s="26" t="str">
        <x:v>Não informado</x:v>
      </x:c>
      <x:c r="AN18" s="26" t="str">
        <x:v>Não informado</x:v>
      </x:c>
      <x:c r="AO18" s="26" t="str">
        <x:v>Não informado</x:v>
      </x:c>
      <x:c r="AP18" s="26" t="str">
        <x:v>Não informado</x:v>
      </x:c>
      <x:c r="AQ18" s="26" t="str">
        <x:v>Não informado</x:v>
      </x:c>
      <x:c r="AR18" s="26" t="str">
        <x:v>Não informado</x:v>
      </x:c>
      <x:c r="AS18" s="26" t="str">
        <x:v>Não informado</x:v>
      </x:c>
      <x:c r="AT18" s="26" t="str">
        <x:v>Não</x:v>
      </x:c>
      <x:c r="AU18" s="26" t="str">
        <x:v>Não informado</x:v>
      </x:c>
      <x:c r="AV18" s="26" t="str">
        <x:v>Não</x:v>
      </x:c>
      <x:c r="AW18" s="26" t="str">
        <x:v>Chamada publicada em março de 2026; residência prevista entre setembro e dezembro de 2026.</x:v>
      </x:c>
      <x:c r="AX18" s="40" t="str">
        <x:v>Fonte oficial MusVerre: candidatura até 15/04/2026 para residência artística 2026.</x:v>
      </x:c>
      <x:c r="AY18" s="34" t="n">
        <x:f>COUNTIF(T18,"Obrigatório")+COUNTIF(Y18,"Obrigatório")+COUNTIF(AA18,"Obrigatório")+COUNTIF(AC18,"Obrigatório")+COUNTIF(AE18,"Obrigatório")+COUNTIF(AG18,"Obrigatório")+COUNTIF(AI18,"Obrigatório")+COUNTIF(AJ18,"Obrigatório")+COUNTIF(AK18,"Obrigatório")+COUNTIF(AL18,"Obrigatório")+COUNTIF(AM18,"Obrigatório")+COUNTIF(AN18,"Obrigatório")+COUNTIF(AO18,"Obrigatório")+COUNTIF(AP18,"Obrigatório")+COUNTIF(AQ18,"Obrigatório")+COUNTIF(AR18,"Obrigatório")</x:f>
        <x:v>0</x:v>
      </x:c>
      <x:c r="AZ18" s="26" t="str">
        <x:v>OK</x:v>
      </x:c>
      <x:c r="BA18" s="71"/>
      <x:c r="BB18" s="71"/>
      <x:c r="BC18" s="71"/>
      <x:c r="BD18" s="71"/>
      <x:c r="BE18" s="71"/>
      <x:c r="BF18" s="71" t="str">
        <x:v>Não informado</x:v>
      </x:c>
      <x:c r="BG18" s="71" t="str">
        <x:v>Não</x:v>
      </x:c>
      <x:c r="BH18" s="71" t="str">
        <x:v>Não informado</x:v>
      </x:c>
      <x:c r="BI18" s="71"/>
      <x:c r="BJ18" s="71"/>
      <x:c r="BK18" s="71"/>
      <x:c r="BL18" s="71"/>
      <x:c r="BM18" s="71" t="str">
        <x:v>Não informado</x:v>
      </x:c>
      <x:c r="BN18" s="71"/>
      <x:c r="BO18" s="71"/>
      <x:c r="BP18" s="71"/>
      <x:c r="BQ18" s="71"/>
    </x:row>
    <x:row r="19" ht="30" customHeight="1">
      <x:c r="A19" s="26" t="n">
        <x:v>18</x:v>
      </x:c>
      <x:c r="B19" s="26" t="str">
        <x:v>Conferido</x:v>
      </x:c>
      <x:c r="C19" s="63" t="n">
        <x:v>46297</x:v>
      </x:c>
      <x:c r="D19" s="26" t="str">
        <x:v>Laboratórios de Verão 2026</x:v>
      </x:c>
      <x:c r="E19" s="26" t="str">
        <x:v>gnration / CAAA / Solar</x:v>
      </x:c>
      <x:c r="F19" s="26" t="str">
        <x:v>Residência</x:v>
      </x:c>
      <x:c r="G19" s="26" t="str">
        <x:v>Residência e criação em imagem, som e práticas interdisciplinares</x:v>
      </x:c>
      <x:c r="H19" s="26" t="str">
        <x:v>Portugal</x:v>
      </x:c>
      <x:c r="I19" s="26" t="str">
        <x:v>Europa</x:v>
      </x:c>
      <x:c r="J19" s="30" t="str">
        <x:v>Não informado</x:v>
      </x:c>
      <x:c r="K19" s="26" t="n">
        <x:v>2026</x:v>
      </x:c>
      <x:c r="L19" s="38" t="str">
        <x:v>https://www.gnration.pt/event/2026/laboratorios-de-verao-2026-open-call/</x:v>
      </x:c>
      <x:c r="M19" s="26" t="str">
        <x:v>Português</x:v>
      </x:c>
      <x:c r="N19" s="26" t="str">
        <x:v>Regional</x:v>
      </x:c>
      <x:c r="O19" s="26" t="str">
        <x:v>Artistas/coletivos residentes no distrito de Braga ou em Vila do Conde, ou naturais desses territórios; projetos de imagem, som, performance, interatividade, música, dança e cruzamentos disciplinares.</x:v>
      </x:c>
      <x:c r="P19" s="26" t="str">
        <x:v>Não informado</x:v>
      </x:c>
      <x:c r="Q19" s="32"/>
      <x:c r="R19" s="26"/>
      <x:c r="S19" s="26" t="str">
        <x:v>Duas semanas de residência e apresentação pública nas instituições parceiras.</x:v>
      </x:c>
      <x:c r="T19" s="26" t="str">
        <x:v>Não informado</x:v>
      </x:c>
      <x:c r="U19" s="26"/>
      <x:c r="V19" s="34"/>
      <x:c r="W19" s="34"/>
      <x:c r="X19" s="36"/>
      <x:c r="Y19" s="26" t="str">
        <x:v>Não informado</x:v>
      </x:c>
      <x:c r="Z19" s="26"/>
      <x:c r="AA19" s="26" t="str">
        <x:v>Não informado</x:v>
      </x:c>
      <x:c r="AB19" s="26"/>
      <x:c r="AC19" s="26" t="str">
        <x:v>Não informado</x:v>
      </x:c>
      <x:c r="AD19" s="26"/>
      <x:c r="AE19" s="26" t="str">
        <x:v>Não informado</x:v>
      </x:c>
      <x:c r="AF19" s="26"/>
      <x:c r="AG19" s="26" t="str">
        <x:v>Obrigatório</x:v>
      </x:c>
      <x:c r="AH19" s="26"/>
      <x:c r="AI19" s="26" t="str">
        <x:v>Não informado</x:v>
      </x:c>
      <x:c r="AJ19" s="26" t="str">
        <x:v>Não informado</x:v>
      </x:c>
      <x:c r="AK19" s="26" t="str">
        <x:v>Não informado</x:v>
      </x:c>
      <x:c r="AL19" s="26" t="str">
        <x:v>Não informado</x:v>
      </x:c>
      <x:c r="AM19" s="26" t="str">
        <x:v>Não informado</x:v>
      </x:c>
      <x:c r="AN19" s="26" t="str">
        <x:v>Não informado</x:v>
      </x:c>
      <x:c r="AO19" s="26" t="str">
        <x:v>Não informado</x:v>
      </x:c>
      <x:c r="AP19" s="26" t="str">
        <x:v>Não informado</x:v>
      </x:c>
      <x:c r="AQ19" s="26" t="str">
        <x:v>Não informado</x:v>
      </x:c>
      <x:c r="AR19" s="26" t="str">
        <x:v>Não informado</x:v>
      </x:c>
      <x:c r="AS19" s="26" t="str">
        <x:v>Não informado</x:v>
      </x:c>
      <x:c r="AT19" s="26" t="str">
        <x:v>Não</x:v>
      </x:c>
      <x:c r="AU19" s="26" t="str">
        <x:v>Não informado</x:v>
      </x:c>
      <x:c r="AV19" s="26" t="str">
        <x:v>Não</x:v>
      </x:c>
      <x:c r="AW19" s="26" t="str">
        <x:v>O programa articula residências e apresentações públicas em diferentes datas de 2026 e 2027.</x:v>
      </x:c>
      <x:c r="AX19" s="40" t="str">
        <x:v>Fonte oficial gnration: open call Laboratórios de Verão 2026, elegibilidade territorial e áreas de criação explicitadas.</x:v>
      </x:c>
      <x:c r="AY19" s="34" t="n">
        <x:f>COUNTIF(T19,"Obrigatório")+COUNTIF(Y19,"Obrigatório")+COUNTIF(AA19,"Obrigatório")+COUNTIF(AC19,"Obrigatório")+COUNTIF(AE19,"Obrigatório")+COUNTIF(AG19,"Obrigatório")+COUNTIF(AI19,"Obrigatório")+COUNTIF(AJ19,"Obrigatório")+COUNTIF(AK19,"Obrigatório")+COUNTIF(AL19,"Obrigatório")+COUNTIF(AM19,"Obrigatório")+COUNTIF(AN19,"Obrigatório")+COUNTIF(AO19,"Obrigatório")+COUNTIF(AP19,"Obrigatório")+COUNTIF(AQ19,"Obrigatório")+COUNTIF(AR19,"Obrigatório")</x:f>
        <x:v>1</x:v>
      </x:c>
      <x:c r="AZ19" s="26" t="str">
        <x:v>OK</x:v>
      </x:c>
      <x:c r="BA19" s="71"/>
      <x:c r="BB19" s="71"/>
      <x:c r="BC19" s="71"/>
      <x:c r="BD19" s="71"/>
      <x:c r="BE19" s="71"/>
      <x:c r="BF19" s="71" t="str">
        <x:v>Não informado</x:v>
      </x:c>
      <x:c r="BG19" s="71" t="str">
        <x:v>Não</x:v>
      </x:c>
      <x:c r="BH19" s="71" t="str">
        <x:v>Não informado</x:v>
      </x:c>
      <x:c r="BI19" s="71"/>
      <x:c r="BJ19" s="71"/>
      <x:c r="BK19" s="71"/>
      <x:c r="BL19" s="71"/>
      <x:c r="BM19" s="71" t="str">
        <x:v>Não informado</x:v>
      </x:c>
      <x:c r="BN19" s="71"/>
      <x:c r="BO19" s="71"/>
      <x:c r="BP19" s="71" t="str">
        <x:v>Residência, espaços de criação e apresentações públicas.</x:v>
      </x:c>
      <x:c r="BQ19" s="71"/>
    </x:row>
    <x:row r="20" ht="30" customHeight="1">
      <x:c r="A20" s="26" t="n">
        <x:v>19</x:v>
      </x:c>
      <x:c r="B20" s="26" t="str">
        <x:v>Conferido</x:v>
      </x:c>
      <x:c r="C20" s="63" t="n">
        <x:v>46297</x:v>
      </x:c>
      <x:c r="D20" s="26" t="str">
        <x:v>StartArt Residency 2026</x:v>
      </x:c>
      <x:c r="E20" s="26" t="str">
        <x:v>StartArt Residency</x:v>
      </x:c>
      <x:c r="F20" s="26" t="str">
        <x:v>Residência</x:v>
      </x:c>
      <x:c r="G20" s="26" t="str">
        <x:v>Residência artística independente</x:v>
      </x:c>
      <x:c r="H20" s="26" t="str">
        <x:v>Portugal</x:v>
      </x:c>
      <x:c r="I20" s="26" t="str">
        <x:v>Europa</x:v>
      </x:c>
      <x:c r="J20" s="30" t="str">
        <x:v>Rolling durante a temporada 2026</x:v>
      </x:c>
      <x:c r="K20" s="26" t="n">
        <x:v>2026</x:v>
      </x:c>
      <x:c r="L20" s="38" t="str">
        <x:v>https://www.startartresidency.com/art-residency</x:v>
      </x:c>
      <x:c r="M20" s="26" t="str">
        <x:v>Inglês</x:v>
      </x:c>
      <x:c r="N20" s="26" t="str">
        <x:v>Internacional</x:v>
      </x:c>
      <x:c r="O20" s="26" t="str">
        <x:v>Artistas elegíveis segundo a candidatura do programa; temporada aberta a participantes internacionais.</x:v>
      </x:c>
      <x:c r="P20" s="26" t="str">
        <x:v>Não informado</x:v>
      </x:c>
      <x:c r="Q20" s="32"/>
      <x:c r="R20" s="26"/>
      <x:c r="S20" s="26" t="str">
        <x:v>Alojamento, alimentação e facilidades de trabalho conforme a modalidade publicada.</x:v>
      </x:c>
      <x:c r="T20" s="26" t="str">
        <x:v>Não informado</x:v>
      </x:c>
      <x:c r="U20" s="26"/>
      <x:c r="V20" s="34"/>
      <x:c r="W20" s="34"/>
      <x:c r="X20" s="36"/>
      <x:c r="Y20" s="26" t="str">
        <x:v>Não informado</x:v>
      </x:c>
      <x:c r="Z20" s="26"/>
      <x:c r="AA20" s="26" t="str">
        <x:v>Não informado</x:v>
      </x:c>
      <x:c r="AB20" s="26"/>
      <x:c r="AC20" s="26" t="str">
        <x:v>Não informado</x:v>
      </x:c>
      <x:c r="AD20" s="26"/>
      <x:c r="AE20" s="26" t="str">
        <x:v>Não informado</x:v>
      </x:c>
      <x:c r="AF20" s="26"/>
      <x:c r="AG20" s="26" t="str">
        <x:v>Não informado</x:v>
      </x:c>
      <x:c r="AH20" s="26"/>
      <x:c r="AI20" s="26" t="str">
        <x:v>Não informado</x:v>
      </x:c>
      <x:c r="AJ20" s="26" t="str">
        <x:v>Não informado</x:v>
      </x:c>
      <x:c r="AK20" s="26" t="str">
        <x:v>Não informado</x:v>
      </x:c>
      <x:c r="AL20" s="26" t="str">
        <x:v>Não informado</x:v>
      </x:c>
      <x:c r="AM20" s="26" t="str">
        <x:v>Não informado</x:v>
      </x:c>
      <x:c r="AN20" s="26" t="str">
        <x:v>Não informado</x:v>
      </x:c>
      <x:c r="AO20" s="26" t="str">
        <x:v>Não informado</x:v>
      </x:c>
      <x:c r="AP20" s="26" t="str">
        <x:v>Não informado</x:v>
      </x:c>
      <x:c r="AQ20" s="26" t="str">
        <x:v>Não informado</x:v>
      </x:c>
      <x:c r="AR20" s="26" t="str">
        <x:v>Não informado</x:v>
      </x:c>
      <x:c r="AS20" s="26" t="str">
        <x:v>Não informado</x:v>
      </x:c>
      <x:c r="AT20" s="26" t="str">
        <x:v>Não</x:v>
      </x:c>
      <x:c r="AU20" s="26" t="str">
        <x:v>Não informado</x:v>
      </x:c>
      <x:c r="AV20" s="26" t="str">
        <x:v>Não</x:v>
      </x:c>
      <x:c r="AW20" s="26" t="str">
        <x:v>A página oficial apresenta estadias e janelas de maio a setembro de 2026 e informa que as vagas fecham quando a temporada fica completa.</x:v>
      </x:c>
      <x:c r="AX20" s="40" t="str">
        <x:v>Fonte oficial StartArt: temporada 2026 e candidatura rolling; instalações, alojamento e refeições descritos no programa.</x:v>
      </x:c>
      <x:c r="AY20" s="34" t="n">
        <x:f>COUNTIF(T20,"Obrigatório")+COUNTIF(Y20,"Obrigatório")+COUNTIF(AA20,"Obrigatório")+COUNTIF(AC20,"Obrigatório")+COUNTIF(AE20,"Obrigatório")+COUNTIF(AG20,"Obrigatório")+COUNTIF(AI20,"Obrigatório")+COUNTIF(AJ20,"Obrigatório")+COUNTIF(AK20,"Obrigatório")+COUNTIF(AL20,"Obrigatório")+COUNTIF(AM20,"Obrigatório")+COUNTIF(AN20,"Obrigatório")+COUNTIF(AO20,"Obrigatório")+COUNTIF(AP20,"Obrigatório")+COUNTIF(AQ20,"Obrigatório")+COUNTIF(AR20,"Obrigatório")</x:f>
        <x:v>0</x:v>
      </x:c>
      <x:c r="AZ20" s="26" t="str">
        <x:v>OK</x:v>
      </x:c>
      <x:c r="BA20" s="71"/>
      <x:c r="BB20" s="71"/>
      <x:c r="BC20" s="71"/>
      <x:c r="BD20" s="71"/>
      <x:c r="BE20" s="71"/>
      <x:c r="BF20" s="71" t="str">
        <x:v>Não informado</x:v>
      </x:c>
      <x:c r="BG20" s="71" t="str">
        <x:v>Não</x:v>
      </x:c>
      <x:c r="BH20" s="71" t="str">
        <x:v>Não informado</x:v>
      </x:c>
      <x:c r="BI20" s="71"/>
      <x:c r="BJ20" s="71"/>
      <x:c r="BK20" s="71"/>
      <x:c r="BL20" s="71"/>
      <x:c r="BM20" s="71" t="str">
        <x:v>Não informado</x:v>
      </x:c>
      <x:c r="BN20" s="71"/>
      <x:c r="BO20" s="71"/>
      <x:c r="BP20" s="71" t="str">
        <x:v>Alojamento, refeições e acesso a instalações.</x:v>
      </x:c>
      <x:c r="BQ20" s="71"/>
    </x:row>
    <x:row r="21" ht="30" customHeight="1">
      <x:c r="A21" s="26" t="n">
        <x:v>20</x:v>
      </x:c>
      <x:c r="B21" s="26" t="str">
        <x:v>Conferido</x:v>
      </x:c>
      <x:c r="C21" s="63" t="n">
        <x:v>46297</x:v>
      </x:c>
      <x:c r="D21" s="26" t="str">
        <x:v>BODY and PLACE 2026</x:v>
      </x:c>
      <x:c r="E21" s="26" t="str">
        <x:v>theCOLAB</x:v>
      </x:c>
      <x:c r="F21" s="26" t="str">
        <x:v>Residência</x:v>
      </x:c>
      <x:c r="G21" s="26" t="str">
        <x:v>Residência de desenho</x:v>
      </x:c>
      <x:c r="H21" s="26" t="str">
        <x:v>Reino Unido</x:v>
      </x:c>
      <x:c r="I21" s="26" t="str">
        <x:v>Europa</x:v>
      </x:c>
      <x:c r="J21" s="30" t="str">
        <x:v>03/02/2026</x:v>
      </x:c>
      <x:c r="K21" s="26" t="n">
        <x:v>2026</x:v>
      </x:c>
      <x:c r="L21" s="38" t="str">
        <x:v>https://applications.thecolab.art/callouts/body-and-place-2026/</x:v>
      </x:c>
      <x:c r="M21" s="26" t="str">
        <x:v>Inglês</x:v>
      </x:c>
      <x:c r="N21" s="26" t="str">
        <x:v>Internacional</x:v>
      </x:c>
      <x:c r="O21" s="26" t="str">
        <x:v>Artistas profissionais e estudantes de pós-graduação com prática estabelecida de desenho; participantes anteriores não são elegíveis.</x:v>
      </x:c>
      <x:c r="P21" s="26" t="str">
        <x:v>Sim</x:v>
      </x:c>
      <x:c r="Q21" s="32" t="n">
        <x:v>20</x:v>
      </x:c>
      <x:c r="R21" s="26" t="str">
        <x:v>GBP</x:v>
      </x:c>
      <x:c r="S21" s="26" t="str">
        <x:v>Residência financiada com alojamento, alimentação, tutoria e materiais; viagem não coberta.</x:v>
      </x:c>
      <x:c r="T21" s="26" t="str">
        <x:v>Obrigatório</x:v>
      </x:c>
      <x:c r="U21" s="26" t="str">
        <x:v>Upload de imagens</x:v>
      </x:c>
      <x:c r="V21" s="34"/>
      <x:c r="W21" s="34"/>
      <x:c r="X21" s="36" t="n">
        <x:v>3</x:v>
      </x:c>
      <x:c r="Y21" s="26" t="str">
        <x:v>Não informado</x:v>
      </x:c>
      <x:c r="Z21" s="26"/>
      <x:c r="AA21" s="26" t="str">
        <x:v>Obrigatório</x:v>
      </x:c>
      <x:c r="AB21" s="26"/>
      <x:c r="AC21" s="26" t="str">
        <x:v>Não informado</x:v>
      </x:c>
      <x:c r="AD21" s="26"/>
      <x:c r="AE21" s="26" t="str">
        <x:v>Obrigatório</x:v>
      </x:c>
      <x:c r="AF21" s="26" t="str">
        <x:v>500 palavras</x:v>
      </x:c>
      <x:c r="AG21" s="26" t="str">
        <x:v>Não informado</x:v>
      </x:c>
      <x:c r="AH21" s="26"/>
      <x:c r="AI21" s="26" t="str">
        <x:v>Não informado</x:v>
      </x:c>
      <x:c r="AJ21" s="26" t="str">
        <x:v>Não informado</x:v>
      </x:c>
      <x:c r="AK21" s="26" t="str">
        <x:v>Não informado</x:v>
      </x:c>
      <x:c r="AL21" s="26" t="str">
        <x:v>Não informado</x:v>
      </x:c>
      <x:c r="AM21" s="26" t="str">
        <x:v>Não informado</x:v>
      </x:c>
      <x:c r="AN21" s="26" t="str">
        <x:v>Não informado</x:v>
      </x:c>
      <x:c r="AO21" s="26" t="str">
        <x:v>Não informado</x:v>
      </x:c>
      <x:c r="AP21" s="26" t="str">
        <x:v>Não informado</x:v>
      </x:c>
      <x:c r="AQ21" s="26" t="str">
        <x:v>Obrigatório</x:v>
      </x:c>
      <x:c r="AR21" s="26" t="str">
        <x:v>Não informado</x:v>
      </x:c>
      <x:c r="AS21" s="26" t="str">
        <x:v>Não informado</x:v>
      </x:c>
      <x:c r="AT21" s="26" t="str">
        <x:v>Sim</x:v>
      </x:c>
      <x:c r="AU21" s="26" t="str">
        <x:v>Prática de desenho, qualidade dos trabalhos e alinhamento com o enfoque em corpo e lugar.</x:v>
      </x:c>
      <x:c r="AV21" s="26" t="str">
        <x:v>Sim</x:v>
      </x:c>
      <x:c r="AW21" s="26" t="str">
        <x:v>A documentação da chamada contém formulação inconsistente sobre a taxa; a página de datas indica £20. Pelo menos 3 das 5 imagens devem ser desenhos.</x:v>
      </x:c>
      <x:c r="AX21" s="40" t="str">
        <x:v>Fonte oficial theCOLAB: até 5 imagens JPEG máx. 2 MB, CV, texto até 500 palavras e contactos de 2 referências; prazo 03/02/2026.</x:v>
      </x:c>
      <x:c r="AY21" s="34" t="n">
        <x:f>COUNTIF(T21,"Obrigatório")+COUNTIF(Y21,"Obrigatório")+COUNTIF(AA21,"Obrigatório")+COUNTIF(AC21,"Obrigatório")+COUNTIF(AE21,"Obrigatório")+COUNTIF(AG21,"Obrigatório")+COUNTIF(AI21,"Obrigatório")+COUNTIF(AJ21,"Obrigatório")+COUNTIF(AK21,"Obrigatório")+COUNTIF(AL21,"Obrigatório")+COUNTIF(AM21,"Obrigatório")+COUNTIF(AN21,"Obrigatório")+COUNTIF(AO21,"Obrigatório")+COUNTIF(AP21,"Obrigatório")+COUNTIF(AQ21,"Obrigatório")+COUNTIF(AR21,"Obrigatório")</x:f>
        <x:v>4</x:v>
      </x:c>
      <x:c r="AZ21" s="26" t="str">
        <x:v>OK</x:v>
      </x:c>
      <x:c r="BA21" s="71" t="n">
        <x:v>5</x:v>
      </x:c>
      <x:c r="BB21" s="71" t="n">
        <x:v>2</x:v>
      </x:c>
      <x:c r="BC21" s="71"/>
      <x:c r="BD21" s="71" t="str">
        <x:v>Por imagem JPEG</x:v>
      </x:c>
      <x:c r="BE21" s="71"/>
      <x:c r="BF21" s="71" t="str">
        <x:v>Fixa</x:v>
      </x:c>
      <x:c r="BG21" s="71" t="str">
        <x:v>Não</x:v>
      </x:c>
      <x:c r="BH21" s="71" t="str">
        <x:v>Não informado</x:v>
      </x:c>
      <x:c r="BI21" s="71"/>
      <x:c r="BJ21" s="71"/>
      <x:c r="BK21" s="71"/>
      <x:c r="BL21" s="71"/>
      <x:c r="BM21" s="71" t="str">
        <x:v>Não</x:v>
      </x:c>
      <x:c r="BN21" s="71"/>
      <x:c r="BO21" s="71"/>
      <x:c r="BP21" s="71" t="str">
        <x:v>Alojamento, alimentação, tutoria e materiais.</x:v>
      </x:c>
      <x:c r="BQ21" s="71" t="str">
        <x:v>Até 5 imagens; pelo menos 3 devem documentar desenhos.</x:v>
      </x:c>
    </x:row>
    <x:row r="22" ht="30" customHeight="1">
      <x:c r="A22" s="26" t="n">
        <x:v>21</x:v>
      </x:c>
      <x:c r="B22" s="26" t="str">
        <x:v>Conferido</x:v>
      </x:c>
      <x:c r="C22" s="63" t="n">
        <x:v>46297</x:v>
      </x:c>
      <x:c r="D22" s="26" t="str">
        <x:v>Rabbit Island Residency 2026</x:v>
      </x:c>
      <x:c r="E22" s="26" t="str">
        <x:v>Rabbit Island Foundation</x:v>
      </x:c>
      <x:c r="F22" s="26" t="str">
        <x:v>Residência</x:v>
      </x:c>
      <x:c r="G22" s="26" t="str">
        <x:v>Residência artística em ilha / práticas interdisciplinares</x:v>
      </x:c>
      <x:c r="H22" s="26" t="str">
        <x:v>Estados Unidos</x:v>
      </x:c>
      <x:c r="I22" s="26" t="str">
        <x:v>América do Norte</x:v>
      </x:c>
      <x:c r="J22" s="30" t="str">
        <x:v>22/02/2026 23:59 EST</x:v>
      </x:c>
      <x:c r="K22" s="26" t="n">
        <x:v>2026</x:v>
      </x:c>
      <x:c r="L22" s="38" t="str">
        <x:v>https://rabbitisland.org/2026/</x:v>
      </x:c>
      <x:c r="M22" s="26" t="str">
        <x:v>Inglês</x:v>
      </x:c>
      <x:c r="N22" s="26" t="str">
        <x:v>Internacional</x:v>
      </x:c>
      <x:c r="O22" s="26" t="str">
        <x:v>Artistas e criadores elegíveis segundo a chamada internacional do programa.</x:v>
      </x:c>
      <x:c r="P22" s="26" t="str">
        <x:v>Não informado</x:v>
      </x:c>
      <x:c r="Q22" s="32"/>
      <x:c r="R22" s="26"/>
      <x:c r="S22" s="26" t="str">
        <x:v>Honorário de US$ 4.000, residência de três semanas e apoio editorial/arquivo.</x:v>
      </x:c>
      <x:c r="T22" s="26" t="str">
        <x:v>Obrigatório</x:v>
      </x:c>
      <x:c r="U22" s="26"/>
      <x:c r="V22" s="34"/>
      <x:c r="W22" s="34"/>
      <x:c r="X22" s="36"/>
      <x:c r="Y22" s="26" t="str">
        <x:v>Não informado</x:v>
      </x:c>
      <x:c r="Z22" s="26"/>
      <x:c r="AA22" s="26" t="str">
        <x:v>Não informado</x:v>
      </x:c>
      <x:c r="AB22" s="26"/>
      <x:c r="AC22" s="26" t="str">
        <x:v>Obrigatório</x:v>
      </x:c>
      <x:c r="AD22" s="26"/>
      <x:c r="AE22" s="26" t="str">
        <x:v>Não informado</x:v>
      </x:c>
      <x:c r="AF22" s="26"/>
      <x:c r="AG22" s="26" t="str">
        <x:v>Obrigatório</x:v>
      </x:c>
      <x:c r="AH22" s="26"/>
      <x:c r="AI22" s="26" t="str">
        <x:v>Não informado</x:v>
      </x:c>
      <x:c r="AJ22" s="26" t="str">
        <x:v>Não informado</x:v>
      </x:c>
      <x:c r="AK22" s="26" t="str">
        <x:v>Não informado</x:v>
      </x:c>
      <x:c r="AL22" s="26" t="str">
        <x:v>Não informado</x:v>
      </x:c>
      <x:c r="AM22" s="26" t="str">
        <x:v>Não informado</x:v>
      </x:c>
      <x:c r="AN22" s="26" t="str">
        <x:v>Não informado</x:v>
      </x:c>
      <x:c r="AO22" s="26" t="str">
        <x:v>Não informado</x:v>
      </x:c>
      <x:c r="AP22" s="26" t="str">
        <x:v>Não informado</x:v>
      </x:c>
      <x:c r="AQ22" s="26" t="str">
        <x:v>Não informado</x:v>
      </x:c>
      <x:c r="AR22" s="26" t="str">
        <x:v>Não informado</x:v>
      </x:c>
      <x:c r="AS22" s="26" t="str">
        <x:v>Não informado</x:v>
      </x:c>
      <x:c r="AT22" s="26" t="str">
        <x:v>Sim</x:v>
      </x:c>
      <x:c r="AU22" s="26" t="str">
        <x:v>Relação entre artista, ilha e público; qualidade das amostras, statement e proposta de residência.</x:v>
      </x:c>
      <x:c r="AV22" s="26" t="str">
        <x:v>Sim</x:v>
      </x:c>
      <x:c r="AW22" s="26" t="str">
        <x:v>Três residências ocorrem entre junho e setembro de 2026.</x:v>
      </x:c>
      <x:c r="AX22" s="40" t="str">
        <x:v>Fonte oficial Rabbit Island: prazo 22/02/2026, honorário US$4.000 e seleção a partir de trabalhos, statement e proposta.</x:v>
      </x:c>
      <x:c r="AY22" s="34" t="n">
        <x:f>COUNTIF(T22,"Obrigatório")+COUNTIF(Y22,"Obrigatório")+COUNTIF(AA22,"Obrigatório")+COUNTIF(AC22,"Obrigatório")+COUNTIF(AE22,"Obrigatório")+COUNTIF(AG22,"Obrigatório")+COUNTIF(AI22,"Obrigatório")+COUNTIF(AJ22,"Obrigatório")+COUNTIF(AK22,"Obrigatório")+COUNTIF(AL22,"Obrigatório")+COUNTIF(AM22,"Obrigatório")+COUNTIF(AN22,"Obrigatório")+COUNTIF(AO22,"Obrigatório")+COUNTIF(AP22,"Obrigatório")+COUNTIF(AQ22,"Obrigatório")+COUNTIF(AR22,"Obrigatório")</x:f>
        <x:v>3</x:v>
      </x:c>
      <x:c r="AZ22" s="26" t="str">
        <x:v>OK</x:v>
      </x:c>
      <x:c r="BA22" s="71"/>
      <x:c r="BB22" s="71"/>
      <x:c r="BC22" s="71"/>
      <x:c r="BD22" s="71"/>
      <x:c r="BE22" s="71"/>
      <x:c r="BF22" s="71" t="str">
        <x:v>Não informado</x:v>
      </x:c>
      <x:c r="BG22" s="71" t="str">
        <x:v>Não</x:v>
      </x:c>
      <x:c r="BH22" s="71" t="str">
        <x:v>Não informado</x:v>
      </x:c>
      <x:c r="BI22" s="71"/>
      <x:c r="BJ22" s="71"/>
      <x:c r="BK22" s="71"/>
      <x:c r="BL22" s="71"/>
      <x:c r="BM22" s="71" t="str">
        <x:v>Sim</x:v>
      </x:c>
      <x:c r="BN22" s="71" t="str">
        <x:v>4.000</x:v>
      </x:c>
      <x:c r="BO22" s="71" t="str">
        <x:v>USD</x:v>
      </x:c>
      <x:c r="BP22" s="71" t="str">
        <x:v>Residência, publicação/arquivo e alojamento em terra quando necessário.</x:v>
      </x:c>
      <x:c r="BQ22" s="71"/>
    </x:row>
    <x:row r="23" ht="30" customHeight="1">
      <x:c r="A23" s="26" t="n">
        <x:v>22</x:v>
      </x:c>
      <x:c r="B23" s="26" t="str">
        <x:v>Conferido</x:v>
      </x:c>
      <x:c r="C23" s="63" t="n">
        <x:v>46297</x:v>
      </x:c>
      <x:c r="D23" s="26" t="str">
        <x:v>Speculating on Plurality 2026 Residency</x:v>
      </x:c>
      <x:c r="E23" s="26" t="str">
        <x:v>Eyebeam</x:v>
      </x:c>
      <x:c r="F23" s="26" t="str">
        <x:v>Residência</x:v>
      </x:c>
      <x:c r="G23" s="26" t="str">
        <x:v>Residência em arte, tecnologia e práticas críticas</x:v>
      </x:c>
      <x:c r="H23" s="26" t="str">
        <x:v>Estados Unidos</x:v>
      </x:c>
      <x:c r="I23" s="26" t="str">
        <x:v>América do Norte</x:v>
      </x:c>
      <x:c r="J23" s="30" t="str">
        <x:v>20/03/2026</x:v>
      </x:c>
      <x:c r="K23" s="26" t="n">
        <x:v>2026</x:v>
      </x:c>
      <x:c r="L23" s="38" t="str">
        <x:v>https://eyebeam.org/articles/speculating-plurality</x:v>
      </x:c>
      <x:c r="M23" s="26" t="str">
        <x:v>Inglês</x:v>
      </x:c>
      <x:c r="N23" s="26" t="str">
        <x:v>Local</x:v>
      </x:c>
      <x:c r="O23" s="26" t="str">
        <x:v>Artistas emergentes nos primeiros dez anos de prática, residentes nos cinco boroughs de Nova Iorque; candidatura individual; restrições para estudantes/docentes em tempo integral.</x:v>
      </x:c>
      <x:c r="P23" s="26" t="str">
        <x:v>Não informado</x:v>
      </x:c>
      <x:c r="Q23" s="32"/>
      <x:c r="R23" s="26"/>
      <x:c r="S23" s="26" t="str">
        <x:v>Stipend de US$ 4.000, espaço compartilhado, apoio técnico e mentoria.</x:v>
      </x:c>
      <x:c r="T23" s="26" t="str">
        <x:v>Não informado</x:v>
      </x:c>
      <x:c r="U23" s="26"/>
      <x:c r="V23" s="34"/>
      <x:c r="W23" s="34"/>
      <x:c r="X23" s="36"/>
      <x:c r="Y23" s="26" t="str">
        <x:v>Não informado</x:v>
      </x:c>
      <x:c r="Z23" s="26"/>
      <x:c r="AA23" s="26" t="str">
        <x:v>Não informado</x:v>
      </x:c>
      <x:c r="AB23" s="26"/>
      <x:c r="AC23" s="26" t="str">
        <x:v>Não informado</x:v>
      </x:c>
      <x:c r="AD23" s="26"/>
      <x:c r="AE23" s="26" t="str">
        <x:v>Não informado</x:v>
      </x:c>
      <x:c r="AF23" s="26"/>
      <x:c r="AG23" s="26" t="str">
        <x:v>Não informado</x:v>
      </x:c>
      <x:c r="AH23" s="26"/>
      <x:c r="AI23" s="26" t="str">
        <x:v>Não informado</x:v>
      </x:c>
      <x:c r="AJ23" s="26" t="str">
        <x:v>Não informado</x:v>
      </x:c>
      <x:c r="AK23" s="26" t="str">
        <x:v>Não informado</x:v>
      </x:c>
      <x:c r="AL23" s="26" t="str">
        <x:v>Não informado</x:v>
      </x:c>
      <x:c r="AM23" s="26" t="str">
        <x:v>Não informado</x:v>
      </x:c>
      <x:c r="AN23" s="26" t="str">
        <x:v>Não informado</x:v>
      </x:c>
      <x:c r="AO23" s="26" t="str">
        <x:v>Não informado</x:v>
      </x:c>
      <x:c r="AP23" s="26" t="str">
        <x:v>Não informado</x:v>
      </x:c>
      <x:c r="AQ23" s="26" t="str">
        <x:v>Não informado</x:v>
      </x:c>
      <x:c r="AR23" s="26" t="str">
        <x:v>Não informado</x:v>
      </x:c>
      <x:c r="AS23" s="26" t="str">
        <x:v>Não informado</x:v>
      </x:c>
      <x:c r="AT23" s="26" t="str">
        <x:v>Sim</x:v>
      </x:c>
      <x:c r="AU23" s="26" t="str">
        <x:v>Alinhamento com o tema e qualidade da prática/proposta segundo a open call.</x:v>
      </x:c>
      <x:c r="AV23" s="26" t="str">
        <x:v>Não informado</x:v>
      </x:c>
      <x:c r="AW23" s="26" t="str">
        <x:v>Programa de 12 semanas, de abril a junho de 2026; seis artistas selecionados.</x:v>
      </x:c>
      <x:c r="AX23" s="40" t="str">
        <x:v>Fonte oficial Eyebeam: chamada 02–20/03/2026; stipend US$4.000, elegibilidade NYC e duração de 12 semanas.</x:v>
      </x:c>
      <x:c r="AY23" s="34" t="n">
        <x:f>COUNTIF(T23,"Obrigatório")+COUNTIF(Y23,"Obrigatório")+COUNTIF(AA23,"Obrigatório")+COUNTIF(AC23,"Obrigatório")+COUNTIF(AE23,"Obrigatório")+COUNTIF(AG23,"Obrigatório")+COUNTIF(AI23,"Obrigatório")+COUNTIF(AJ23,"Obrigatório")+COUNTIF(AK23,"Obrigatório")+COUNTIF(AL23,"Obrigatório")+COUNTIF(AM23,"Obrigatório")+COUNTIF(AN23,"Obrigatório")+COUNTIF(AO23,"Obrigatório")+COUNTIF(AP23,"Obrigatório")+COUNTIF(AQ23,"Obrigatório")+COUNTIF(AR23,"Obrigatório")</x:f>
        <x:v>0</x:v>
      </x:c>
      <x:c r="AZ23" s="26" t="str">
        <x:v>OK</x:v>
      </x:c>
      <x:c r="BA23" s="71"/>
      <x:c r="BB23" s="71"/>
      <x:c r="BC23" s="71"/>
      <x:c r="BD23" s="71"/>
      <x:c r="BE23" s="71"/>
      <x:c r="BF23" s="71" t="str">
        <x:v>Não informado</x:v>
      </x:c>
      <x:c r="BG23" s="71" t="str">
        <x:v>Não</x:v>
      </x:c>
      <x:c r="BH23" s="71" t="str">
        <x:v>Não informado</x:v>
      </x:c>
      <x:c r="BI23" s="71"/>
      <x:c r="BJ23" s="71"/>
      <x:c r="BK23" s="71"/>
      <x:c r="BL23" s="71"/>
      <x:c r="BM23" s="71" t="str">
        <x:v>Sim</x:v>
      </x:c>
      <x:c r="BN23" s="71" t="str">
        <x:v>4.000</x:v>
      </x:c>
      <x:c r="BO23" s="71" t="str">
        <x:v>USD</x:v>
      </x:c>
      <x:c r="BP23" s="71" t="str">
        <x:v>Espaço de trabalho, apoio técnico e mentoria.</x:v>
      </x:c>
      <x:c r="BQ23" s="71"/>
    </x:row>
    <x:row r="24" ht="30" customHeight="1">
      <x:c r="A24" s="26" t="n">
        <x:v>23</x:v>
      </x:c>
      <x:c r="B24" s="26" t="str">
        <x:v>Conferido</x:v>
      </x:c>
      <x:c r="C24" s="63" t="n">
        <x:v>46297</x:v>
      </x:c>
      <x:c r="D24" s="26" t="str">
        <x:v>Banff Artist in Residence Summer 2026</x:v>
      </x:c>
      <x:c r="E24" s="26" t="str">
        <x:v>Banff Centre for Arts and Creativity</x:v>
      </x:c>
      <x:c r="F24" s="26" t="str">
        <x:v>Residência</x:v>
      </x:c>
      <x:c r="G24" s="26" t="str">
        <x:v>Residência de artes visuais</x:v>
      </x:c>
      <x:c r="H24" s="26" t="str">
        <x:v>Canadá</x:v>
      </x:c>
      <x:c r="I24" s="26" t="str">
        <x:v>América do Norte</x:v>
      </x:c>
      <x:c r="J24" s="30" t="str">
        <x:v>Não informado</x:v>
      </x:c>
      <x:c r="K24" s="26" t="n">
        <x:v>2026</x:v>
      </x:c>
      <x:c r="L24" s="38" t="str">
        <x:v>https://www.banffcentre.ca/programs/visual-arts/banff-artist-residence-summer-2026</x:v>
      </x:c>
      <x:c r="M24" s="26" t="str">
        <x:v>Inglês</x:v>
      </x:c>
      <x:c r="N24" s="26" t="str">
        <x:v>Internacional</x:v>
      </x:c>
      <x:c r="O24" s="26" t="str">
        <x:v>Artistas visuais com 18 anos ou mais, do Canadá e internacionais.</x:v>
      </x:c>
      <x:c r="P24" s="26" t="str">
        <x:v>Sim</x:v>
      </x:c>
      <x:c r="Q24" s="32" t="n">
        <x:v>65</x:v>
      </x:c>
      <x:c r="R24" s="26" t="str">
        <x:v>CAD</x:v>
      </x:c>
      <x:c r="S24" s="26" t="str">
        <x:v>Bolsas institucionais cobrem 100% da tuition e 25% de refeições/alojamento; apoio ampliado para participantes indígenas.</x:v>
      </x:c>
      <x:c r="T24" s="26" t="str">
        <x:v>Obrigatório</x:v>
      </x:c>
      <x:c r="U24" s="26"/>
      <x:c r="V24" s="34"/>
      <x:c r="W24" s="34"/>
      <x:c r="X24" s="36" t="n">
        <x:v>6</x:v>
      </x:c>
      <x:c r="Y24" s="26" t="str">
        <x:v>Não informado</x:v>
      </x:c>
      <x:c r="Z24" s="26"/>
      <x:c r="AA24" s="26" t="str">
        <x:v>Obrigatório</x:v>
      </x:c>
      <x:c r="AB24" s="26" t="str">
        <x:v>2 páginas</x:v>
      </x:c>
      <x:c r="AC24" s="26" t="str">
        <x:v>Obrigatório</x:v>
      </x:c>
      <x:c r="AD24" s="26" t="str">
        <x:v>250 palavras</x:v>
      </x:c>
      <x:c r="AE24" s="26" t="str">
        <x:v>Não informado</x:v>
      </x:c>
      <x:c r="AF24" s="26"/>
      <x:c r="AG24" s="26" t="str">
        <x:v>Obrigatório</x:v>
      </x:c>
      <x:c r="AH24" s="26" t="str">
        <x:v>500 palavras</x:v>
      </x:c>
      <x:c r="AI24" s="26" t="str">
        <x:v>Não informado</x:v>
      </x:c>
      <x:c r="AJ24" s="26" t="str">
        <x:v>Não informado</x:v>
      </x:c>
      <x:c r="AK24" s="26" t="str">
        <x:v>Não informado</x:v>
      </x:c>
      <x:c r="AL24" s="26" t="str">
        <x:v>Obrigatório</x:v>
      </x:c>
      <x:c r="AM24" s="26" t="str">
        <x:v>Não informado</x:v>
      </x:c>
      <x:c r="AN24" s="26" t="str">
        <x:v>Não informado</x:v>
      </x:c>
      <x:c r="AO24" s="26" t="str">
        <x:v>Não informado</x:v>
      </x:c>
      <x:c r="AP24" s="26" t="str">
        <x:v>Não informado</x:v>
      </x:c>
      <x:c r="AQ24" s="26" t="str">
        <x:v>Não informado</x:v>
      </x:c>
      <x:c r="AR24" s="26" t="str">
        <x:v>Não informado</x:v>
      </x:c>
      <x:c r="AS24" s="26" t="str">
        <x:v>Não informado</x:v>
      </x:c>
      <x:c r="AT24" s="26" t="str">
        <x:v>Sim</x:v>
      </x:c>
      <x:c r="AU24" s="26" t="str">
        <x:v>Qualidade, originalidade e mérito artístico; experiência; benefício do programa; adequação aos recursos de Banff.</x:v>
      </x:c>
      <x:c r="AV24" s="26" t="str">
        <x:v>Não</x:v>
      </x:c>
      <x:c r="AW24" s="26"/>
      <x:c r="AX24" s="40" t="str">
        <x:v>Fonte oficial Banff: CV 2 páginas, statement 250 palavras, proposta 500 palavras e 6–10 amostras; taxa CAD65.</x:v>
      </x:c>
      <x:c r="AY24" s="34" t="n">
        <x:f>COUNTIF(T24,"Obrigatório")+COUNTIF(Y24,"Obrigatório")+COUNTIF(AA24,"Obrigatório")+COUNTIF(AC24,"Obrigatório")+COUNTIF(AE24,"Obrigatório")+COUNTIF(AG24,"Obrigatório")+COUNTIF(AI24,"Obrigatório")+COUNTIF(AJ24,"Obrigatório")+COUNTIF(AK24,"Obrigatório")+COUNTIF(AL24,"Obrigatório")+COUNTIF(AM24,"Obrigatório")+COUNTIF(AN24,"Obrigatório")+COUNTIF(AO24,"Obrigatório")+COUNTIF(AP24,"Obrigatório")+COUNTIF(AQ24,"Obrigatório")+COUNTIF(AR24,"Obrigatório")</x:f>
        <x:v>5</x:v>
      </x:c>
      <x:c r="AZ24" s="26" t="str">
        <x:v>OK</x:v>
      </x:c>
      <x:c r="BA24" s="71" t="n">
        <x:v>10</x:v>
      </x:c>
      <x:c r="BB24" s="71"/>
      <x:c r="BC24" s="71"/>
      <x:c r="BD24" s="71"/>
      <x:c r="BE24" s="71"/>
      <x:c r="BF24" s="71" t="str">
        <x:v>Fixa</x:v>
      </x:c>
      <x:c r="BG24" s="71" t="str">
        <x:v>Não</x:v>
      </x:c>
      <x:c r="BH24" s="71" t="str">
        <x:v>Não informado</x:v>
      </x:c>
      <x:c r="BI24" s="71"/>
      <x:c r="BJ24" s="71"/>
      <x:c r="BK24" s="71"/>
      <x:c r="BL24" s="71"/>
      <x:c r="BM24" s="71" t="str">
        <x:v>Não</x:v>
      </x:c>
      <x:c r="BN24" s="71"/>
      <x:c r="BO24" s="71"/>
      <x:c r="BP24" s="71" t="str">
        <x:v>Bolsa institucional sobre tuition e parte de refeições/alojamento; acesso a estúdios e programa.</x:v>
      </x:c>
      <x:c r="BQ24" s="71"/>
    </x:row>
    <x:row r="25" ht="30" customHeight="1">
      <x:c r="A25" s="26" t="n">
        <x:v>24</x:v>
      </x:c>
      <x:c r="B25" s="26" t="str">
        <x:v>Conferido</x:v>
      </x:c>
      <x:c r="C25" s="63" t="n">
        <x:v>46297</x:v>
      </x:c>
      <x:c r="D25" s="26" t="str">
        <x:v>Early Career Banff Artist in Residence 2026</x:v>
      </x:c>
      <x:c r="E25" s="26" t="str">
        <x:v>Banff Centre for Arts and Creativity</x:v>
      </x:c>
      <x:c r="F25" s="26" t="str">
        <x:v>Residência</x:v>
      </x:c>
      <x:c r="G25" s="26" t="str">
        <x:v>Residência de artes visuais para início de carreira</x:v>
      </x:c>
      <x:c r="H25" s="26" t="str">
        <x:v>Canadá</x:v>
      </x:c>
      <x:c r="I25" s="26" t="str">
        <x:v>América do Norte</x:v>
      </x:c>
      <x:c r="J25" s="30" t="str">
        <x:v>Não informado</x:v>
      </x:c>
      <x:c r="K25" s="26" t="n">
        <x:v>2026</x:v>
      </x:c>
      <x:c r="L25" s="38" t="str">
        <x:v>https://bcweb1.banffcentre.ca/programs/visual-arts/early-career-banff-artist-residence-2026</x:v>
      </x:c>
      <x:c r="M25" s="26" t="str">
        <x:v>Inglês</x:v>
      </x:c>
      <x:c r="N25" s="26" t="str">
        <x:v>Internacional</x:v>
      </x:c>
      <x:c r="O25" s="26" t="str">
        <x:v>Artistas visuais em início de carreira elegíveis segundo o programa.</x:v>
      </x:c>
      <x:c r="P25" s="26" t="str">
        <x:v>Sim</x:v>
      </x:c>
      <x:c r="Q25" s="32" t="n">
        <x:v>65</x:v>
      </x:c>
      <x:c r="R25" s="26" t="str">
        <x:v>CAD</x:v>
      </x:c>
      <x:c r="S25" s="26" t="str">
        <x:v>Não informado</x:v>
      </x:c>
      <x:c r="T25" s="26" t="str">
        <x:v>Não informado</x:v>
      </x:c>
      <x:c r="U25" s="26"/>
      <x:c r="V25" s="34"/>
      <x:c r="W25" s="34"/>
      <x:c r="X25" s="36"/>
      <x:c r="Y25" s="26" t="str">
        <x:v>Não informado</x:v>
      </x:c>
      <x:c r="Z25" s="26"/>
      <x:c r="AA25" s="26" t="str">
        <x:v>Obrigatório</x:v>
      </x:c>
      <x:c r="AB25" s="26" t="str">
        <x:v>1 página</x:v>
      </x:c>
      <x:c r="AC25" s="26" t="str">
        <x:v>Não informado</x:v>
      </x:c>
      <x:c r="AD25" s="26"/>
      <x:c r="AE25" s="26" t="str">
        <x:v>Obrigatório</x:v>
      </x:c>
      <x:c r="AF25" s="26" t="str">
        <x:v>500 palavras</x:v>
      </x:c>
      <x:c r="AG25" s="26" t="str">
        <x:v>Não informado</x:v>
      </x:c>
      <x:c r="AH25" s="26"/>
      <x:c r="AI25" s="26" t="str">
        <x:v>Não informado</x:v>
      </x:c>
      <x:c r="AJ25" s="26" t="str">
        <x:v>Não informado</x:v>
      </x:c>
      <x:c r="AK25" s="26" t="str">
        <x:v>Não informado</x:v>
      </x:c>
      <x:c r="AL25" s="26" t="str">
        <x:v>Não informado</x:v>
      </x:c>
      <x:c r="AM25" s="26" t="str">
        <x:v>Não informado</x:v>
      </x:c>
      <x:c r="AN25" s="26" t="str">
        <x:v>Não informado</x:v>
      </x:c>
      <x:c r="AO25" s="26" t="str">
        <x:v>Não informado</x:v>
      </x:c>
      <x:c r="AP25" s="26" t="str">
        <x:v>Não informado</x:v>
      </x:c>
      <x:c r="AQ25" s="26" t="str">
        <x:v>Não informado</x:v>
      </x:c>
      <x:c r="AR25" s="26" t="str">
        <x:v>Não informado</x:v>
      </x:c>
      <x:c r="AS25" s="26" t="str">
        <x:v>Não informado</x:v>
      </x:c>
      <x:c r="AT25" s="26" t="str">
        <x:v>Sim</x:v>
      </x:c>
      <x:c r="AU25" s="26" t="str">
        <x:v>Mérito artístico, experiência, benefício esperado e adequação aos recursos do Banff Centre.</x:v>
      </x:c>
      <x:c r="AV25" s="26" t="str">
        <x:v>Não</x:v>
      </x:c>
      <x:c r="AW25" s="26" t="str">
        <x:v>Programa realizado de 2 de março a 3 de abril de 2026.</x:v>
      </x:c>
      <x:c r="AX25" s="40" t="str">
        <x:v>Fonte oficial Banff: taxa CAD65; CV 1 página e Letter of Intent até 500 palavras explicitados.</x:v>
      </x:c>
      <x:c r="AY25" s="34" t="n">
        <x:f>COUNTIF(T25,"Obrigatório")+COUNTIF(Y25,"Obrigatório")+COUNTIF(AA25,"Obrigatório")+COUNTIF(AC25,"Obrigatório")+COUNTIF(AE25,"Obrigatório")+COUNTIF(AG25,"Obrigatório")+COUNTIF(AI25,"Obrigatório")+COUNTIF(AJ25,"Obrigatório")+COUNTIF(AK25,"Obrigatório")+COUNTIF(AL25,"Obrigatório")+COUNTIF(AM25,"Obrigatório")+COUNTIF(AN25,"Obrigatório")+COUNTIF(AO25,"Obrigatório")+COUNTIF(AP25,"Obrigatório")+COUNTIF(AQ25,"Obrigatório")+COUNTIF(AR25,"Obrigatório")</x:f>
        <x:v>2</x:v>
      </x:c>
      <x:c r="AZ25" s="26" t="str">
        <x:v>OK</x:v>
      </x:c>
      <x:c r="BA25" s="71"/>
      <x:c r="BB25" s="71"/>
      <x:c r="BC25" s="71"/>
      <x:c r="BD25" s="71"/>
      <x:c r="BE25" s="71"/>
      <x:c r="BF25" s="71" t="str">
        <x:v>Fixa</x:v>
      </x:c>
      <x:c r="BG25" s="71" t="str">
        <x:v>Não</x:v>
      </x:c>
      <x:c r="BH25" s="71" t="str">
        <x:v>Não informado</x:v>
      </x:c>
      <x:c r="BI25" s="71"/>
      <x:c r="BJ25" s="71"/>
      <x:c r="BK25" s="71"/>
      <x:c r="BL25" s="71"/>
      <x:c r="BM25" s="71" t="str">
        <x:v>Não informado</x:v>
      </x:c>
      <x:c r="BN25" s="71"/>
      <x:c r="BO25" s="71"/>
      <x:c r="BP25" s="71"/>
      <x:c r="BQ25" s="71"/>
    </x:row>
    <x:row r="26" ht="30" customHeight="1">
      <x:c r="A26" s="26" t="n">
        <x:v>25</x:v>
      </x:c>
      <x:c r="B26" s="26" t="str">
        <x:v>Conferido</x:v>
      </x:c>
      <x:c r="C26" s="63" t="n">
        <x:v>46297</x:v>
      </x:c>
      <x:c r="D26" s="26" t="str">
        <x:v>Visual Arts: Nomadisms 2026</x:v>
      </x:c>
      <x:c r="E26" s="26" t="str">
        <x:v>Banff Centre for Arts and Creativity</x:v>
      </x:c>
      <x:c r="F26" s="26" t="str">
        <x:v>Residência</x:v>
      </x:c>
      <x:c r="G26" s="26" t="str">
        <x:v>Residência temática de artes visuais</x:v>
      </x:c>
      <x:c r="H26" s="26" t="str">
        <x:v>Canadá</x:v>
      </x:c>
      <x:c r="I26" s="26" t="str">
        <x:v>América do Norte</x:v>
      </x:c>
      <x:c r="J26" s="30" t="str">
        <x:v>Não informado</x:v>
      </x:c>
      <x:c r="K26" s="26" t="n">
        <x:v>2026</x:v>
      </x:c>
      <x:c r="L26" s="38" t="str">
        <x:v>https://www.banffcentre.ca/programs/visual-arts/visual-arts-nomadisms</x:v>
      </x:c>
      <x:c r="M26" s="26" t="str">
        <x:v>Inglês</x:v>
      </x:c>
      <x:c r="N26" s="26" t="str">
        <x:v>Internacional</x:v>
      </x:c>
      <x:c r="O26" s="26" t="str">
        <x:v>Artistas visuais elegíveis segundo a chamada, incluindo colaborações de até duas pessoas.</x:v>
      </x:c>
      <x:c r="P26" s="26" t="str">
        <x:v>Sim</x:v>
      </x:c>
      <x:c r="Q26" s="32" t="n">
        <x:v>65</x:v>
      </x:c>
      <x:c r="R26" s="26" t="str">
        <x:v>CAD</x:v>
      </x:c>
      <x:c r="S26" s="26" t="str">
        <x:v>Não informado</x:v>
      </x:c>
      <x:c r="T26" s="26" t="str">
        <x:v>Não informado</x:v>
      </x:c>
      <x:c r="U26" s="26"/>
      <x:c r="V26" s="34"/>
      <x:c r="W26" s="34"/>
      <x:c r="X26" s="36"/>
      <x:c r="Y26" s="26" t="str">
        <x:v>Não informado</x:v>
      </x:c>
      <x:c r="Z26" s="26"/>
      <x:c r="AA26" s="26" t="str">
        <x:v>Não informado</x:v>
      </x:c>
      <x:c r="AB26" s="26"/>
      <x:c r="AC26" s="26" t="str">
        <x:v>Não informado</x:v>
      </x:c>
      <x:c r="AD26" s="26"/>
      <x:c r="AE26" s="26" t="str">
        <x:v>Não informado</x:v>
      </x:c>
      <x:c r="AF26" s="26"/>
      <x:c r="AG26" s="26" t="str">
        <x:v>Não informado</x:v>
      </x:c>
      <x:c r="AH26" s="26"/>
      <x:c r="AI26" s="26" t="str">
        <x:v>Não informado</x:v>
      </x:c>
      <x:c r="AJ26" s="26" t="str">
        <x:v>Não informado</x:v>
      </x:c>
      <x:c r="AK26" s="26" t="str">
        <x:v>Não informado</x:v>
      </x:c>
      <x:c r="AL26" s="26" t="str">
        <x:v>Não informado</x:v>
      </x:c>
      <x:c r="AM26" s="26" t="str">
        <x:v>Não informado</x:v>
      </x:c>
      <x:c r="AN26" s="26" t="str">
        <x:v>Não informado</x:v>
      </x:c>
      <x:c r="AO26" s="26" t="str">
        <x:v>Não informado</x:v>
      </x:c>
      <x:c r="AP26" s="26" t="str">
        <x:v>Não informado</x:v>
      </x:c>
      <x:c r="AQ26" s="26" t="str">
        <x:v>Não informado</x:v>
      </x:c>
      <x:c r="AR26" s="26" t="str">
        <x:v>Não informado</x:v>
      </x:c>
      <x:c r="AS26" s="26" t="str">
        <x:v>Não informado</x:v>
      </x:c>
      <x:c r="AT26" s="26" t="str">
        <x:v>Sim</x:v>
      </x:c>
      <x:c r="AU26" s="26" t="str">
        <x:v>Qualidade, originalidade e mérito artístico; experiência; benefício esperado; adequação aos recursos do programa.</x:v>
      </x:c>
      <x:c r="AV26" s="26" t="str">
        <x:v>Não</x:v>
      </x:c>
      <x:c r="AW26" s="26" t="str">
        <x:v>Programa de 25/05 a 26/06/2026. A página oficial consultada não explicita no trecho capturado todos os materiais do formulário.</x:v>
      </x:c>
      <x:c r="AX26" s="40" t="str">
        <x:v>Fonte oficial Banff: residência temática 2026 e taxa de candidatura CAD65.</x:v>
      </x:c>
      <x:c r="AY26" s="34" t="n">
        <x:f>COUNTIF(T26,"Obrigatório")+COUNTIF(Y26,"Obrigatório")+COUNTIF(AA26,"Obrigatório")+COUNTIF(AC26,"Obrigatório")+COUNTIF(AE26,"Obrigatório")+COUNTIF(AG26,"Obrigatório")+COUNTIF(AI26,"Obrigatório")+COUNTIF(AJ26,"Obrigatório")+COUNTIF(AK26,"Obrigatório")+COUNTIF(AL26,"Obrigatório")+COUNTIF(AM26,"Obrigatório")+COUNTIF(AN26,"Obrigatório")+COUNTIF(AO26,"Obrigatório")+COUNTIF(AP26,"Obrigatório")+COUNTIF(AQ26,"Obrigatório")+COUNTIF(AR26,"Obrigatório")</x:f>
        <x:v>0</x:v>
      </x:c>
      <x:c r="AZ26" s="26" t="str">
        <x:v>OK</x:v>
      </x:c>
      <x:c r="BA26" s="71"/>
      <x:c r="BB26" s="71"/>
      <x:c r="BC26" s="71"/>
      <x:c r="BD26" s="71"/>
      <x:c r="BE26" s="71"/>
      <x:c r="BF26" s="71" t="str">
        <x:v>Fixa</x:v>
      </x:c>
      <x:c r="BG26" s="71" t="str">
        <x:v>Não</x:v>
      </x:c>
      <x:c r="BH26" s="71" t="str">
        <x:v>Não informado</x:v>
      </x:c>
      <x:c r="BI26" s="71"/>
      <x:c r="BJ26" s="71"/>
      <x:c r="BK26" s="71"/>
      <x:c r="BL26" s="71"/>
      <x:c r="BM26" s="71" t="str">
        <x:v>Não informado</x:v>
      </x:c>
      <x:c r="BN26" s="71"/>
      <x:c r="BO26" s="71"/>
      <x:c r="BP26" s="71"/>
      <x:c r="BQ26" s="71"/>
    </x:row>
    <x:row r="27" ht="30" customHeight="1">
      <x:c r="A27" s="26" t="n">
        <x:v>26</x:v>
      </x:c>
      <x:c r="B27" s="26" t="str">
        <x:v>Conferido</x:v>
      </x:c>
      <x:c r="C27" s="63" t="n">
        <x:v>46297</x:v>
      </x:c>
      <x:c r="D27" s="26" t="str">
        <x:v>Visual Arts Thematic: On Other Archives 2026</x:v>
      </x:c>
      <x:c r="E27" s="26" t="str">
        <x:v>Banff Centre for Arts and Creativity</x:v>
      </x:c>
      <x:c r="F27" s="26" t="str">
        <x:v>Residência</x:v>
      </x:c>
      <x:c r="G27" s="26" t="str">
        <x:v>Residência temática de artes visuais</x:v>
      </x:c>
      <x:c r="H27" s="26" t="str">
        <x:v>Canadá</x:v>
      </x:c>
      <x:c r="I27" s="26" t="str">
        <x:v>América do Norte</x:v>
      </x:c>
      <x:c r="J27" s="30" t="str">
        <x:v>Não informado</x:v>
      </x:c>
      <x:c r="K27" s="26" t="n">
        <x:v>2026</x:v>
      </x:c>
      <x:c r="L27" s="38" t="str">
        <x:v>https://www.banffcentre.ca/programs/visual-arts/visual-arts-thematic-other-archives</x:v>
      </x:c>
      <x:c r="M27" s="26" t="str">
        <x:v>Inglês</x:v>
      </x:c>
      <x:c r="N27" s="26" t="str">
        <x:v>Internacional</x:v>
      </x:c>
      <x:c r="O27" s="26" t="str">
        <x:v>Artistas visuais elegíveis segundo a chamada temática.</x:v>
      </x:c>
      <x:c r="P27" s="26" t="str">
        <x:v>Sim</x:v>
      </x:c>
      <x:c r="Q27" s="32" t="n">
        <x:v>65</x:v>
      </x:c>
      <x:c r="R27" s="26" t="str">
        <x:v>CAD</x:v>
      </x:c>
      <x:c r="S27" s="26" t="str">
        <x:v>Não informado</x:v>
      </x:c>
      <x:c r="T27" s="26" t="str">
        <x:v>Obrigatório</x:v>
      </x:c>
      <x:c r="U27" s="26"/>
      <x:c r="V27" s="34"/>
      <x:c r="W27" s="34"/>
      <x:c r="X27" s="36" t="n">
        <x:v>6</x:v>
      </x:c>
      <x:c r="Y27" s="26" t="str">
        <x:v>Não informado</x:v>
      </x:c>
      <x:c r="Z27" s="26"/>
      <x:c r="AA27" s="26" t="str">
        <x:v>Não informado</x:v>
      </x:c>
      <x:c r="AB27" s="26"/>
      <x:c r="AC27" s="26" t="str">
        <x:v>Não informado</x:v>
      </x:c>
      <x:c r="AD27" s="26"/>
      <x:c r="AE27" s="26" t="str">
        <x:v>Não informado</x:v>
      </x:c>
      <x:c r="AF27" s="26"/>
      <x:c r="AG27" s="26" t="str">
        <x:v>Não informado</x:v>
      </x:c>
      <x:c r="AH27" s="26"/>
      <x:c r="AI27" s="26" t="str">
        <x:v>Não informado</x:v>
      </x:c>
      <x:c r="AJ27" s="26" t="str">
        <x:v>Não informado</x:v>
      </x:c>
      <x:c r="AK27" s="26" t="str">
        <x:v>Não informado</x:v>
      </x:c>
      <x:c r="AL27" s="26" t="str">
        <x:v>Não informado</x:v>
      </x:c>
      <x:c r="AM27" s="26" t="str">
        <x:v>Não informado</x:v>
      </x:c>
      <x:c r="AN27" s="26" t="str">
        <x:v>Não informado</x:v>
      </x:c>
      <x:c r="AO27" s="26" t="str">
        <x:v>Não informado</x:v>
      </x:c>
      <x:c r="AP27" s="26" t="str">
        <x:v>Não informado</x:v>
      </x:c>
      <x:c r="AQ27" s="26" t="str">
        <x:v>Não informado</x:v>
      </x:c>
      <x:c r="AR27" s="26" t="str">
        <x:v>Não informado</x:v>
      </x:c>
      <x:c r="AS27" s="26" t="str">
        <x:v>Não informado</x:v>
      </x:c>
      <x:c r="AT27" s="26" t="str">
        <x:v>Sim</x:v>
      </x:c>
      <x:c r="AU27" s="26" t="str">
        <x:v>Qualidade, originalidade e mérito artístico, experiência e adequação ao programa.</x:v>
      </x:c>
      <x:c r="AV27" s="26" t="str">
        <x:v>Não</x:v>
      </x:c>
      <x:c r="AW27" s="26" t="str">
        <x:v>Programa de 02/11 a 04/12/2026.</x:v>
      </x:c>
      <x:c r="AX27" s="40" t="str">
        <x:v>Fonte oficial Banff: 6–10 amostras no portfólio e taxa CAD65 explicitadas.</x:v>
      </x:c>
      <x:c r="AY27" s="34" t="n">
        <x:f>COUNTIF(T27,"Obrigatório")+COUNTIF(Y27,"Obrigatório")+COUNTIF(AA27,"Obrigatório")+COUNTIF(AC27,"Obrigatório")+COUNTIF(AE27,"Obrigatório")+COUNTIF(AG27,"Obrigatório")+COUNTIF(AI27,"Obrigatório")+COUNTIF(AJ27,"Obrigatório")+COUNTIF(AK27,"Obrigatório")+COUNTIF(AL27,"Obrigatório")+COUNTIF(AM27,"Obrigatório")+COUNTIF(AN27,"Obrigatório")+COUNTIF(AO27,"Obrigatório")+COUNTIF(AP27,"Obrigatório")+COUNTIF(AQ27,"Obrigatório")+COUNTIF(AR27,"Obrigatório")</x:f>
        <x:v>1</x:v>
      </x:c>
      <x:c r="AZ27" s="26" t="str">
        <x:v>OK</x:v>
      </x:c>
      <x:c r="BA27" s="71" t="n">
        <x:v>10</x:v>
      </x:c>
      <x:c r="BB27" s="71"/>
      <x:c r="BC27" s="71"/>
      <x:c r="BD27" s="71"/>
      <x:c r="BE27" s="71"/>
      <x:c r="BF27" s="71" t="str">
        <x:v>Fixa</x:v>
      </x:c>
      <x:c r="BG27" s="71" t="str">
        <x:v>Não</x:v>
      </x:c>
      <x:c r="BH27" s="71" t="str">
        <x:v>Não informado</x:v>
      </x:c>
      <x:c r="BI27" s="71"/>
      <x:c r="BJ27" s="71"/>
      <x:c r="BK27" s="71"/>
      <x:c r="BL27" s="71"/>
      <x:c r="BM27" s="71" t="str">
        <x:v>Não informado</x:v>
      </x:c>
      <x:c r="BN27" s="71"/>
      <x:c r="BO27" s="71"/>
      <x:c r="BP27" s="71"/>
      <x:c r="BQ27" s="71"/>
    </x:row>
    <x:row r="28" ht="30" customHeight="1">
      <x:c r="A28" s="26" t="n">
        <x:v>27</x:v>
      </x:c>
      <x:c r="B28" s="26" t="str">
        <x:v>Conferido</x:v>
      </x:c>
      <x:c r="C28" s="63" t="n">
        <x:v>46297</x:v>
      </x:c>
      <x:c r="D28" s="26" t="str">
        <x:v>Saari Residence 2027 Open Call</x:v>
      </x:c>
      <x:c r="E28" s="26" t="str">
        <x:v>Kone Foundation / Saari Residence</x:v>
      </x:c>
      <x:c r="F28" s="26" t="str">
        <x:v>Residência</x:v>
      </x:c>
      <x:c r="G28" s="26" t="str">
        <x:v>Residência artística com working grant</x:v>
      </x:c>
      <x:c r="H28" s="26" t="str">
        <x:v>Finlândia</x:v>
      </x:c>
      <x:c r="I28" s="26" t="str">
        <x:v>Europa</x:v>
      </x:c>
      <x:c r="J28" s="30" t="str">
        <x:v>31/03/2026 16:00</x:v>
      </x:c>
      <x:c r="K28" s="26" t="n">
        <x:v>2026</x:v>
      </x:c>
      <x:c r="L28" s="38" t="str">
        <x:v>https://koneensaatio.fi/en/news/open-call-for-artists-saari-residence-2027/</x:v>
      </x:c>
      <x:c r="M28" s="26" t="str">
        <x:v>Inglês</x:v>
      </x:c>
      <x:c r="N28" s="26" t="str">
        <x:v>Internacional</x:v>
      </x:c>
      <x:c r="O28" s="26" t="str">
        <x:v>Artistas profissionais, duos e grupos internacionais.</x:v>
      </x:c>
      <x:c r="P28" s="26" t="str">
        <x:v>Não informado</x:v>
      </x:c>
      <x:c r="Q28" s="32"/>
      <x:c r="R28" s="26"/>
      <x:c r="S28" s="26" t="str">
        <x:v>Residência individual de dois meses com alojamento e working grant.</x:v>
      </x:c>
      <x:c r="T28" s="26" t="str">
        <x:v>Obrigatório</x:v>
      </x:c>
      <x:c r="U28" s="26"/>
      <x:c r="V28" s="34"/>
      <x:c r="W28" s="34"/>
      <x:c r="X28" s="36"/>
      <x:c r="Y28" s="26" t="str">
        <x:v>Não informado</x:v>
      </x:c>
      <x:c r="Z28" s="26"/>
      <x:c r="AA28" s="26" t="str">
        <x:v>Obrigatório</x:v>
      </x:c>
      <x:c r="AB28" s="26"/>
      <x:c r="AC28" s="26" t="str">
        <x:v>Não informado</x:v>
      </x:c>
      <x:c r="AD28" s="26"/>
      <x:c r="AE28" s="26" t="str">
        <x:v>Não informado</x:v>
      </x:c>
      <x:c r="AF28" s="26"/>
      <x:c r="AG28" s="26" t="str">
        <x:v>Obrigatório</x:v>
      </x:c>
      <x:c r="AH28" s="26"/>
      <x:c r="AI28" s="26" t="str">
        <x:v>Não informado</x:v>
      </x:c>
      <x:c r="AJ28" s="26" t="str">
        <x:v>Não informado</x:v>
      </x:c>
      <x:c r="AK28" s="26" t="str">
        <x:v>Não informado</x:v>
      </x:c>
      <x:c r="AL28" s="26" t="str">
        <x:v>Não informado</x:v>
      </x:c>
      <x:c r="AM28" s="26" t="str">
        <x:v>Não informado</x:v>
      </x:c>
      <x:c r="AN28" s="26" t="str">
        <x:v>Não informado</x:v>
      </x:c>
      <x:c r="AO28" s="26" t="str">
        <x:v>Não informado</x:v>
      </x:c>
      <x:c r="AP28" s="26" t="str">
        <x:v>Não informado</x:v>
      </x:c>
      <x:c r="AQ28" s="26" t="str">
        <x:v>Não informado</x:v>
      </x:c>
      <x:c r="AR28" s="26" t="str">
        <x:v>Obrigatório</x:v>
      </x:c>
      <x:c r="AS28" s="26" t="str">
        <x:v>Não informado</x:v>
      </x:c>
      <x:c r="AT28" s="26" t="str">
        <x:v>Sim</x:v>
      </x:c>
      <x:c r="AU28" s="26" t="str">
        <x:v>Avaliação por pares da prática e do plano de trabalho.</x:v>
      </x:c>
      <x:c r="AV28" s="26" t="str">
        <x:v>Não informado</x:v>
      </x:c>
      <x:c r="AW28" s="26" t="str">
        <x:v>A residência ocorrerá em 2027, mas a chamada e o prazo são de 2026, enquadrando-se no protocolo do estudo.</x:v>
      </x:c>
      <x:c r="AX28" s="40" t="str">
        <x:v>Fonte oficial Kone Foundation: candidatura 01–31/03/2026; plano de trabalho, CV(s), portfólio e certificados requeridos.</x:v>
      </x:c>
      <x:c r="AY28" s="34" t="n">
        <x:f>COUNTIF(T28,"Obrigatório")+COUNTIF(Y28,"Obrigatório")+COUNTIF(AA28,"Obrigatório")+COUNTIF(AC28,"Obrigatório")+COUNTIF(AE28,"Obrigatório")+COUNTIF(AG28,"Obrigatório")+COUNTIF(AI28,"Obrigatório")+COUNTIF(AJ28,"Obrigatório")+COUNTIF(AK28,"Obrigatório")+COUNTIF(AL28,"Obrigatório")+COUNTIF(AM28,"Obrigatório")+COUNTIF(AN28,"Obrigatório")+COUNTIF(AO28,"Obrigatório")+COUNTIF(AP28,"Obrigatório")+COUNTIF(AQ28,"Obrigatório")+COUNTIF(AR28,"Obrigatório")</x:f>
        <x:v>4</x:v>
      </x:c>
      <x:c r="AZ28" s="26" t="str">
        <x:v>OK</x:v>
      </x:c>
      <x:c r="BA28" s="71"/>
      <x:c r="BB28" s="71"/>
      <x:c r="BC28" s="71"/>
      <x:c r="BD28" s="71"/>
      <x:c r="BE28" s="71"/>
      <x:c r="BF28" s="71" t="str">
        <x:v>Não informado</x:v>
      </x:c>
      <x:c r="BG28" s="71" t="str">
        <x:v>Não</x:v>
      </x:c>
      <x:c r="BH28" s="71" t="str">
        <x:v>Não informado</x:v>
      </x:c>
      <x:c r="BI28" s="71"/>
      <x:c r="BJ28" s="71"/>
      <x:c r="BK28" s="71"/>
      <x:c r="BL28" s="71"/>
      <x:c r="BM28" s="71" t="str">
        <x:v>Sim</x:v>
      </x:c>
      <x:c r="BN28" s="71" t="str">
        <x:v>Não informado</x:v>
      </x:c>
      <x:c r="BO28" s="71" t="str">
        <x:v>EUR</x:v>
      </x:c>
      <x:c r="BP28" s="71" t="str">
        <x:v>Alojamento durante a residência.</x:v>
      </x:c>
      <x:c r="BQ28" s="71"/>
    </x:row>
    <x:row r="29" ht="30" customHeight="1">
      <x:c r="A29" s="26" t="n">
        <x:v>28</x:v>
      </x:c>
      <x:c r="B29" s="26" t="str">
        <x:v>Conferido</x:v>
      </x:c>
      <x:c r="C29" s="63" t="n">
        <x:v>46297</x:v>
      </x:c>
      <x:c r="D29" s="26" t="str">
        <x:v>Neo Future 2026</x:v>
      </x:c>
      <x:c r="E29" s="26" t="str">
        <x:v>Arteles Creative Center</x:v>
      </x:c>
      <x:c r="F29" s="26" t="str">
        <x:v>Residência</x:v>
      </x:c>
      <x:c r="G29" s="26" t="str">
        <x:v>Residência temática para criadores e visionários</x:v>
      </x:c>
      <x:c r="H29" s="26" t="str">
        <x:v>Finlândia</x:v>
      </x:c>
      <x:c r="I29" s="26" t="str">
        <x:v>Europa</x:v>
      </x:c>
      <x:c r="J29" s="30" t="str">
        <x:v>03/09/2026 23:59 UTC-10</x:v>
      </x:c>
      <x:c r="K29" s="26" t="n">
        <x:v>2026</x:v>
      </x:c>
      <x:c r="L29" s="38" t="str">
        <x:v>https://www.arteles.org/future_residency.html</x:v>
      </x:c>
      <x:c r="M29" s="26" t="str">
        <x:v>Inglês</x:v>
      </x:c>
      <x:c r="N29" s="26" t="str">
        <x:v>Internacional</x:v>
      </x:c>
      <x:c r="O29" s="26" t="str">
        <x:v>Artistas, escritores, criadores, cientistas e investigadores; idade mínima em regra 23 anos.</x:v>
      </x:c>
      <x:c r="P29" s="26" t="str">
        <x:v>Não</x:v>
      </x:c>
      <x:c r="Q29" s="32"/>
      <x:c r="R29" s="26"/>
      <x:c r="S29" s="26" t="str">
        <x:v>Programa de duas semanas; existem modalidades de fee regular e apoiada para participantes selecionados.</x:v>
      </x:c>
      <x:c r="T29" s="26" t="str">
        <x:v>Não informado</x:v>
      </x:c>
      <x:c r="U29" s="26"/>
      <x:c r="V29" s="34"/>
      <x:c r="W29" s="34"/>
      <x:c r="X29" s="36"/>
      <x:c r="Y29" s="26" t="str">
        <x:v>Não informado</x:v>
      </x:c>
      <x:c r="Z29" s="26"/>
      <x:c r="AA29" s="26" t="str">
        <x:v>Não informado</x:v>
      </x:c>
      <x:c r="AB29" s="26"/>
      <x:c r="AC29" s="26" t="str">
        <x:v>Não informado</x:v>
      </x:c>
      <x:c r="AD29" s="26"/>
      <x:c r="AE29" s="26" t="str">
        <x:v>Não informado</x:v>
      </x:c>
      <x:c r="AF29" s="26"/>
      <x:c r="AG29" s="26" t="str">
        <x:v>Não solicitado</x:v>
      </x:c>
      <x:c r="AH29" s="26"/>
      <x:c r="AI29" s="26" t="str">
        <x:v>Não informado</x:v>
      </x:c>
      <x:c r="AJ29" s="26" t="str">
        <x:v>Não informado</x:v>
      </x:c>
      <x:c r="AK29" s="26" t="str">
        <x:v>Não informado</x:v>
      </x:c>
      <x:c r="AL29" s="26" t="str">
        <x:v>Não informado</x:v>
      </x:c>
      <x:c r="AM29" s="26" t="str">
        <x:v>Não informado</x:v>
      </x:c>
      <x:c r="AN29" s="26" t="str">
        <x:v>Não informado</x:v>
      </x:c>
      <x:c r="AO29" s="26" t="str">
        <x:v>Não informado</x:v>
      </x:c>
      <x:c r="AP29" s="26" t="str">
        <x:v>Não informado</x:v>
      </x:c>
      <x:c r="AQ29" s="26" t="str">
        <x:v>Não informado</x:v>
      </x:c>
      <x:c r="AR29" s="26" t="str">
        <x:v>Não informado</x:v>
      </x:c>
      <x:c r="AS29" s="26" t="str">
        <x:v>Não informado</x:v>
      </x:c>
      <x:c r="AT29" s="26" t="str">
        <x:v>Sim</x:v>
      </x:c>
      <x:c r="AU29" s="26" t="str">
        <x:v>Motivação, ideias, abordagem e alinhamento com o programa; não é exigido projeto predefinido.</x:v>
      </x:c>
      <x:c r="AV29" s="26" t="str">
        <x:v>Não</x:v>
      </x:c>
      <x:c r="AW29" s="26" t="str">
        <x:v>Não existe taxa de candidatura. Após seleção, há fee de participação; modalidade apoiada €1.050 e regular €1.450, além de outras opções.</x:v>
      </x:c>
      <x:c r="AX29" s="40" t="str">
        <x:v>Fonte oficial Arteles: prazo 03/09/2026, sem application fee e sem projeto predefinido obrigatório.</x:v>
      </x:c>
      <x:c r="AY29" s="34" t="n">
        <x:f>COUNTIF(T29,"Obrigatório")+COUNTIF(Y29,"Obrigatório")+COUNTIF(AA29,"Obrigatório")+COUNTIF(AC29,"Obrigatório")+COUNTIF(AE29,"Obrigatório")+COUNTIF(AG29,"Obrigatório")+COUNTIF(AI29,"Obrigatório")+COUNTIF(AJ29,"Obrigatório")+COUNTIF(AK29,"Obrigatório")+COUNTIF(AL29,"Obrigatório")+COUNTIF(AM29,"Obrigatório")+COUNTIF(AN29,"Obrigatório")+COUNTIF(AO29,"Obrigatório")+COUNTIF(AP29,"Obrigatório")+COUNTIF(AQ29,"Obrigatório")+COUNTIF(AR29,"Obrigatório")</x:f>
        <x:v>0</x:v>
      </x:c>
      <x:c r="AZ29" s="26" t="str">
        <x:v>OK</x:v>
      </x:c>
      <x:c r="BA29" s="71"/>
      <x:c r="BB29" s="71"/>
      <x:c r="BC29" s="71"/>
      <x:c r="BD29" s="71"/>
      <x:c r="BE29" s="71" t="str">
        <x:v>Taxa de participação só se aplica a candidatos selecionados.</x:v>
      </x:c>
      <x:c r="BF29" s="71" t="str">
        <x:v>Gratuita</x:v>
      </x:c>
      <x:c r="BG29" s="71" t="str">
        <x:v>Sim: fee de participação após seleção (modalidades publicadas)</x:v>
      </x:c>
      <x:c r="BH29" s="71" t="str">
        <x:v>Não informado</x:v>
      </x:c>
      <x:c r="BI29" s="71"/>
      <x:c r="BJ29" s="71"/>
      <x:c r="BK29" s="71"/>
      <x:c r="BL29" s="71"/>
      <x:c r="BM29" s="71" t="str">
        <x:v>Não</x:v>
      </x:c>
      <x:c r="BN29" s="71"/>
      <x:c r="BO29" s="71"/>
      <x:c r="BP29" s="71" t="str">
        <x:v>Estúdio, quarto privado, equipamentos, sauna, transporte local e programação.</x:v>
      </x:c>
      <x:c r="BQ29" s="71"/>
    </x:row>
    <x:row r="30" ht="30" customHeight="1">
      <x:c r="A30" s="26" t="n">
        <x:v>29</x:v>
      </x:c>
      <x:c r="B30" s="26" t="str">
        <x:v>Conferido</x:v>
      </x:c>
      <x:c r="C30" s="63" t="n">
        <x:v>46297</x:v>
      </x:c>
      <x:c r="D30" s="26" t="str">
        <x:v>Way Beyond Spring 2027</x:v>
      </x:c>
      <x:c r="E30" s="26" t="str">
        <x:v>Arteles Creative Center</x:v>
      </x:c>
      <x:c r="F30" s="26" t="str">
        <x:v>Residência</x:v>
      </x:c>
      <x:c r="G30" s="26" t="str">
        <x:v>Residência transdisciplinar</x:v>
      </x:c>
      <x:c r="H30" s="26" t="str">
        <x:v>Finlândia</x:v>
      </x:c>
      <x:c r="I30" s="26" t="str">
        <x:v>Europa</x:v>
      </x:c>
      <x:c r="J30" s="30" t="str">
        <x:v>29/10/2026</x:v>
      </x:c>
      <x:c r="K30" s="26" t="n">
        <x:v>2026</x:v>
      </x:c>
      <x:c r="L30" s="38" t="str">
        <x:v>https://www.arteles.org/way_beyond_residency.html</x:v>
      </x:c>
      <x:c r="M30" s="26" t="str">
        <x:v>Inglês</x:v>
      </x:c>
      <x:c r="N30" s="26" t="str">
        <x:v>Internacional</x:v>
      </x:c>
      <x:c r="O30" s="26" t="str">
        <x:v>Artistas, escritores, criadores e investigadores elegíveis segundo o programa transdisciplinar.</x:v>
      </x:c>
      <x:c r="P30" s="26" t="str">
        <x:v>Não informado</x:v>
      </x:c>
      <x:c r="Q30" s="32"/>
      <x:c r="R30" s="26"/>
      <x:c r="S30" s="26" t="str">
        <x:v>Não informado</x:v>
      </x:c>
      <x:c r="T30" s="26" t="str">
        <x:v>Não informado</x:v>
      </x:c>
      <x:c r="U30" s="26"/>
      <x:c r="V30" s="34"/>
      <x:c r="W30" s="34"/>
      <x:c r="X30" s="36"/>
      <x:c r="Y30" s="26" t="str">
        <x:v>Não informado</x:v>
      </x:c>
      <x:c r="Z30" s="26"/>
      <x:c r="AA30" s="26" t="str">
        <x:v>Não informado</x:v>
      </x:c>
      <x:c r="AB30" s="26"/>
      <x:c r="AC30" s="26" t="str">
        <x:v>Não informado</x:v>
      </x:c>
      <x:c r="AD30" s="26"/>
      <x:c r="AE30" s="26" t="str">
        <x:v>Não informado</x:v>
      </x:c>
      <x:c r="AF30" s="26"/>
      <x:c r="AG30" s="26" t="str">
        <x:v>Não informado</x:v>
      </x:c>
      <x:c r="AH30" s="26"/>
      <x:c r="AI30" s="26" t="str">
        <x:v>Não informado</x:v>
      </x:c>
      <x:c r="AJ30" s="26" t="str">
        <x:v>Não informado</x:v>
      </x:c>
      <x:c r="AK30" s="26" t="str">
        <x:v>Não informado</x:v>
      </x:c>
      <x:c r="AL30" s="26" t="str">
        <x:v>Não informado</x:v>
      </x:c>
      <x:c r="AM30" s="26" t="str">
        <x:v>Não informado</x:v>
      </x:c>
      <x:c r="AN30" s="26" t="str">
        <x:v>Não informado</x:v>
      </x:c>
      <x:c r="AO30" s="26" t="str">
        <x:v>Não informado</x:v>
      </x:c>
      <x:c r="AP30" s="26" t="str">
        <x:v>Não informado</x:v>
      </x:c>
      <x:c r="AQ30" s="26" t="str">
        <x:v>Não informado</x:v>
      </x:c>
      <x:c r="AR30" s="26" t="str">
        <x:v>Não informado</x:v>
      </x:c>
      <x:c r="AS30" s="26" t="str">
        <x:v>Não informado</x:v>
      </x:c>
      <x:c r="AT30" s="26" t="str">
        <x:v>Não</x:v>
      </x:c>
      <x:c r="AU30" s="26" t="str">
        <x:v>Não informado</x:v>
      </x:c>
      <x:c r="AV30" s="26" t="str">
        <x:v>Não</x:v>
      </x:c>
      <x:c r="AW30" s="26" t="str">
        <x:v>A residência ocorre em abril/maio de 2027; a chamada foi publicada em 04/09/2026 e encerra em 29/10/2026.</x:v>
      </x:c>
      <x:c r="AX30" s="40" t="str">
        <x:v>Fonte oficial Arteles: Way Beyond Spring 2027, prazo 29/10/2026.</x:v>
      </x:c>
      <x:c r="AY30" s="34" t="n">
        <x:f>COUNTIF(T30,"Obrigatório")+COUNTIF(Y30,"Obrigatório")+COUNTIF(AA30,"Obrigatório")+COUNTIF(AC30,"Obrigatório")+COUNTIF(AE30,"Obrigatório")+COUNTIF(AG30,"Obrigatório")+COUNTIF(AI30,"Obrigatório")+COUNTIF(AJ30,"Obrigatório")+COUNTIF(AK30,"Obrigatório")+COUNTIF(AL30,"Obrigatório")+COUNTIF(AM30,"Obrigatório")+COUNTIF(AN30,"Obrigatório")+COUNTIF(AO30,"Obrigatório")+COUNTIF(AP30,"Obrigatório")+COUNTIF(AQ30,"Obrigatório")+COUNTIF(AR30,"Obrigatório")</x:f>
        <x:v>0</x:v>
      </x:c>
      <x:c r="AZ30" s="26" t="str">
        <x:v>OK</x:v>
      </x:c>
      <x:c r="BA30" s="71"/>
      <x:c r="BB30" s="71"/>
      <x:c r="BC30" s="71"/>
      <x:c r="BD30" s="71"/>
      <x:c r="BE30" s="71"/>
      <x:c r="BF30" s="71" t="str">
        <x:v>Não informado</x:v>
      </x:c>
      <x:c r="BG30" s="71" t="str">
        <x:v>Não</x:v>
      </x:c>
      <x:c r="BH30" s="71" t="str">
        <x:v>Não informado</x:v>
      </x:c>
      <x:c r="BI30" s="71"/>
      <x:c r="BJ30" s="71"/>
      <x:c r="BK30" s="71"/>
      <x:c r="BL30" s="71"/>
      <x:c r="BM30" s="71" t="str">
        <x:v>Não informado</x:v>
      </x:c>
      <x:c r="BN30" s="71"/>
      <x:c r="BO30" s="71"/>
      <x:c r="BP30" s="71"/>
      <x:c r="BQ30" s="71"/>
    </x:row>
    <x:row r="31" ht="30" customHeight="1">
      <x:c r="A31" s="26" t="n">
        <x:v>30</x:v>
      </x:c>
      <x:c r="B31" s="26" t="str">
        <x:v>Conferido</x:v>
      </x:c>
      <x:c r="C31" s="63" t="n">
        <x:v>46297</x:v>
      </x:c>
      <x:c r="D31" s="26" t="str">
        <x:v>Silence Awareness Existence Winter 2027</x:v>
      </x:c>
      <x:c r="E31" s="26" t="str">
        <x:v>Arteles Creative Center</x:v>
      </x:c>
      <x:c r="F31" s="26" t="str">
        <x:v>Residência</x:v>
      </x:c>
      <x:c r="G31" s="26" t="str">
        <x:v>Residência temática multidisciplinar</x:v>
      </x:c>
      <x:c r="H31" s="26" t="str">
        <x:v>Finlândia</x:v>
      </x:c>
      <x:c r="I31" s="26" t="str">
        <x:v>Europa</x:v>
      </x:c>
      <x:c r="J31" s="30" t="str">
        <x:v>30/07/2026</x:v>
      </x:c>
      <x:c r="K31" s="26" t="n">
        <x:v>2026</x:v>
      </x:c>
      <x:c r="L31" s="38" t="str">
        <x:v>https://www.arteles.org/sae_residency.html</x:v>
      </x:c>
      <x:c r="M31" s="26" t="str">
        <x:v>Inglês</x:v>
      </x:c>
      <x:c r="N31" s="26" t="str">
        <x:v>Internacional</x:v>
      </x:c>
      <x:c r="O31" s="26" t="str">
        <x:v>Artistas, escritores e profissionais criativos, incluindo artes visuais e fotografia, elegíveis segundo o programa.</x:v>
      </x:c>
      <x:c r="P31" s="26" t="str">
        <x:v>Não informado</x:v>
      </x:c>
      <x:c r="Q31" s="32"/>
      <x:c r="R31" s="26"/>
      <x:c r="S31" s="26" t="str">
        <x:v>Não informado</x:v>
      </x:c>
      <x:c r="T31" s="26" t="str">
        <x:v>Não informado</x:v>
      </x:c>
      <x:c r="U31" s="26"/>
      <x:c r="V31" s="34"/>
      <x:c r="W31" s="34"/>
      <x:c r="X31" s="36"/>
      <x:c r="Y31" s="26" t="str">
        <x:v>Não informado</x:v>
      </x:c>
      <x:c r="Z31" s="26"/>
      <x:c r="AA31" s="26" t="str">
        <x:v>Não informado</x:v>
      </x:c>
      <x:c r="AB31" s="26"/>
      <x:c r="AC31" s="26" t="str">
        <x:v>Não informado</x:v>
      </x:c>
      <x:c r="AD31" s="26"/>
      <x:c r="AE31" s="26" t="str">
        <x:v>Não informado</x:v>
      </x:c>
      <x:c r="AF31" s="26"/>
      <x:c r="AG31" s="26" t="str">
        <x:v>Não informado</x:v>
      </x:c>
      <x:c r="AH31" s="26"/>
      <x:c r="AI31" s="26" t="str">
        <x:v>Não informado</x:v>
      </x:c>
      <x:c r="AJ31" s="26" t="str">
        <x:v>Não informado</x:v>
      </x:c>
      <x:c r="AK31" s="26" t="str">
        <x:v>Não informado</x:v>
      </x:c>
      <x:c r="AL31" s="26" t="str">
        <x:v>Não informado</x:v>
      </x:c>
      <x:c r="AM31" s="26" t="str">
        <x:v>Não informado</x:v>
      </x:c>
      <x:c r="AN31" s="26" t="str">
        <x:v>Não informado</x:v>
      </x:c>
      <x:c r="AO31" s="26" t="str">
        <x:v>Não informado</x:v>
      </x:c>
      <x:c r="AP31" s="26" t="str">
        <x:v>Não informado</x:v>
      </x:c>
      <x:c r="AQ31" s="26" t="str">
        <x:v>Não informado</x:v>
      </x:c>
      <x:c r="AR31" s="26" t="str">
        <x:v>Não informado</x:v>
      </x:c>
      <x:c r="AS31" s="26" t="str">
        <x:v>Não informado</x:v>
      </x:c>
      <x:c r="AT31" s="26" t="str">
        <x:v>Não</x:v>
      </x:c>
      <x:c r="AU31" s="26" t="str">
        <x:v>Não informado</x:v>
      </x:c>
      <x:c r="AV31" s="26" t="str">
        <x:v>Não</x:v>
      </x:c>
      <x:c r="AW31" s="26" t="str">
        <x:v>A residência ocorre em janeiro, fevereiro ou março de 2027; a chamada e o prazo pertencem a 2026.</x:v>
      </x:c>
      <x:c r="AX31" s="40" t="str">
        <x:v>Fonte oficial Arteles: chamada publicada em 27/05/2026 e prazo 30/07/2026.</x:v>
      </x:c>
      <x:c r="AY31" s="34" t="n">
        <x:f>COUNTIF(T31,"Obrigatório")+COUNTIF(Y31,"Obrigatório")+COUNTIF(AA31,"Obrigatório")+COUNTIF(AC31,"Obrigatório")+COUNTIF(AE31,"Obrigatório")+COUNTIF(AG31,"Obrigatório")+COUNTIF(AI31,"Obrigatório")+COUNTIF(AJ31,"Obrigatório")+COUNTIF(AK31,"Obrigatório")+COUNTIF(AL31,"Obrigatório")+COUNTIF(AM31,"Obrigatório")+COUNTIF(AN31,"Obrigatório")+COUNTIF(AO31,"Obrigatório")+COUNTIF(AP31,"Obrigatório")+COUNTIF(AQ31,"Obrigatório")+COUNTIF(AR31,"Obrigatório")</x:f>
        <x:v>0</x:v>
      </x:c>
      <x:c r="AZ31" s="26" t="str">
        <x:v>OK</x:v>
      </x:c>
      <x:c r="BA31" s="71"/>
      <x:c r="BB31" s="71"/>
      <x:c r="BC31" s="71"/>
      <x:c r="BD31" s="71"/>
      <x:c r="BE31" s="71"/>
      <x:c r="BF31" s="71" t="str">
        <x:v>Não informado</x:v>
      </x:c>
      <x:c r="BG31" s="71" t="str">
        <x:v>Não</x:v>
      </x:c>
      <x:c r="BH31" s="71" t="str">
        <x:v>Não informado</x:v>
      </x:c>
      <x:c r="BI31" s="71"/>
      <x:c r="BJ31" s="71"/>
      <x:c r="BK31" s="71"/>
      <x:c r="BL31" s="71"/>
      <x:c r="BM31" s="71" t="str">
        <x:v>Não informado</x:v>
      </x:c>
      <x:c r="BN31" s="71"/>
      <x:c r="BO31" s="71"/>
      <x:c r="BP31" s="71"/>
      <x:c r="BQ31" s="71"/>
    </x:row>
    <x:row r="32" ht="30" customHeight="1">
      <x:c r="A32" s="26" t="n">
        <x:v>31</x:v>
      </x:c>
      <x:c r="B32" s="26" t="str">
        <x:v>Conferido</x:v>
      </x:c>
      <x:c r="C32" s="63" t="n">
        <x:v>46297</x:v>
      </x:c>
      <x:c r="D32" s="26" t="str">
        <x:v>Fall into Focus 2026</x:v>
      </x:c>
      <x:c r="E32" s="26" t="str">
        <x:v>Arteles Creative Center</x:v>
      </x:c>
      <x:c r="F32" s="26" t="str">
        <x:v>Residência</x:v>
      </x:c>
      <x:c r="G32" s="26" t="str">
        <x:v>Residência para artistas, escritores e investigadores</x:v>
      </x:c>
      <x:c r="H32" s="26" t="str">
        <x:v>Finlândia</x:v>
      </x:c>
      <x:c r="I32" s="26" t="str">
        <x:v>Europa</x:v>
      </x:c>
      <x:c r="J32" s="30" t="str">
        <x:v>07/05/2026 23:59 UTC-10</x:v>
      </x:c>
      <x:c r="K32" s="26" t="n">
        <x:v>2026</x:v>
      </x:c>
      <x:c r="L32" s="38" t="str">
        <x:v>https://www.arteles.org/fall_into_focus.html</x:v>
      </x:c>
      <x:c r="M32" s="26" t="str">
        <x:v>Inglês</x:v>
      </x:c>
      <x:c r="N32" s="26" t="str">
        <x:v>Internacional</x:v>
      </x:c>
      <x:c r="O32" s="26" t="str">
        <x:v>Artistas e criadores, escritores, cientistas e investigadores; idade mínima em regra 23 anos e BA ou experiência relevante.</x:v>
      </x:c>
      <x:c r="P32" s="26" t="str">
        <x:v>Não</x:v>
      </x:c>
      <x:c r="Q32" s="32"/>
      <x:c r="R32" s="26"/>
      <x:c r="S32" s="26" t="str">
        <x:v>Programa de um mês com estúdio, quarto privado e infraestrutura; modalidades de fee de participação.</x:v>
      </x:c>
      <x:c r="T32" s="26" t="str">
        <x:v>Não informado</x:v>
      </x:c>
      <x:c r="U32" s="26"/>
      <x:c r="V32" s="34"/>
      <x:c r="W32" s="34"/>
      <x:c r="X32" s="36"/>
      <x:c r="Y32" s="26" t="str">
        <x:v>Não informado</x:v>
      </x:c>
      <x:c r="Z32" s="26"/>
      <x:c r="AA32" s="26" t="str">
        <x:v>Não informado</x:v>
      </x:c>
      <x:c r="AB32" s="26"/>
      <x:c r="AC32" s="26" t="str">
        <x:v>Não informado</x:v>
      </x:c>
      <x:c r="AD32" s="26"/>
      <x:c r="AE32" s="26" t="str">
        <x:v>Não informado</x:v>
      </x:c>
      <x:c r="AF32" s="26"/>
      <x:c r="AG32" s="26" t="str">
        <x:v>Não solicitado</x:v>
      </x:c>
      <x:c r="AH32" s="26"/>
      <x:c r="AI32" s="26" t="str">
        <x:v>Não informado</x:v>
      </x:c>
      <x:c r="AJ32" s="26" t="str">
        <x:v>Não informado</x:v>
      </x:c>
      <x:c r="AK32" s="26" t="str">
        <x:v>Não informado</x:v>
      </x:c>
      <x:c r="AL32" s="26" t="str">
        <x:v>Não informado</x:v>
      </x:c>
      <x:c r="AM32" s="26" t="str">
        <x:v>Não informado</x:v>
      </x:c>
      <x:c r="AN32" s="26" t="str">
        <x:v>Não informado</x:v>
      </x:c>
      <x:c r="AO32" s="26" t="str">
        <x:v>Não informado</x:v>
      </x:c>
      <x:c r="AP32" s="26" t="str">
        <x:v>Não informado</x:v>
      </x:c>
      <x:c r="AQ32" s="26" t="str">
        <x:v>Não informado</x:v>
      </x:c>
      <x:c r="AR32" s="26" t="str">
        <x:v>Não informado</x:v>
      </x:c>
      <x:c r="AS32" s="26" t="str">
        <x:v>Não informado</x:v>
      </x:c>
      <x:c r="AT32" s="26" t="str">
        <x:v>Sim</x:v>
      </x:c>
      <x:c r="AU32" s="26" t="str">
        <x:v>Motivação, ideias, abordagem e alinhamento com o programa; outcome final e projeto predefinido não são exigidos.</x:v>
      </x:c>
      <x:c r="AV32" s="26" t="str">
        <x:v>Não</x:v>
      </x:c>
      <x:c r="AW32" s="26" t="str">
        <x:v>Programa em outubro/novembro de 2026. Fee regular €1.950 e apoiada €1.350; inscrição sem taxa.</x:v>
      </x:c>
      <x:c r="AX32" s="40" t="str">
        <x:v>Fonte oficial Arteles: prazo 07/05/2026; no application fee; critérios e estrutura de participação publicados.</x:v>
      </x:c>
      <x:c r="AY32" s="34" t="n">
        <x:f>COUNTIF(T32,"Obrigatório")+COUNTIF(Y32,"Obrigatório")+COUNTIF(AA32,"Obrigatório")+COUNTIF(AC32,"Obrigatório")+COUNTIF(AE32,"Obrigatório")+COUNTIF(AG32,"Obrigatório")+COUNTIF(AI32,"Obrigatório")+COUNTIF(AJ32,"Obrigatório")+COUNTIF(AK32,"Obrigatório")+COUNTIF(AL32,"Obrigatório")+COUNTIF(AM32,"Obrigatório")+COUNTIF(AN32,"Obrigatório")+COUNTIF(AO32,"Obrigatório")+COUNTIF(AP32,"Obrigatório")+COUNTIF(AQ32,"Obrigatório")+COUNTIF(AR32,"Obrigatório")</x:f>
        <x:v>0</x:v>
      </x:c>
      <x:c r="AZ32" s="26" t="str">
        <x:v>OK</x:v>
      </x:c>
      <x:c r="BA32" s="71"/>
      <x:c r="BB32" s="71"/>
      <x:c r="BC32" s="71"/>
      <x:c r="BD32" s="71"/>
      <x:c r="BE32" s="71" t="str">
        <x:v>Fee de participação é posterior à seleção.</x:v>
      </x:c>
      <x:c r="BF32" s="71" t="str">
        <x:v>Gratuita</x:v>
      </x:c>
      <x:c r="BG32" s="71" t="str">
        <x:v>Sim: fee de participação após seleção</x:v>
      </x:c>
      <x:c r="BH32" s="71" t="str">
        <x:v>Não informado</x:v>
      </x:c>
      <x:c r="BI32" s="71"/>
      <x:c r="BJ32" s="71"/>
      <x:c r="BK32" s="71"/>
      <x:c r="BL32" s="71"/>
      <x:c r="BM32" s="71" t="str">
        <x:v>Não</x:v>
      </x:c>
      <x:c r="BN32" s="71"/>
      <x:c r="BO32" s="71"/>
      <x:c r="BP32" s="71" t="str">
        <x:v>Estúdios, quarto privado, ferramentas, biblioteca, transporte local e programação.</x:v>
      </x:c>
      <x:c r="BQ32" s="71"/>
    </x:row>
    <x:row r="33" ht="30" customHeight="1">
      <x:c r="A33" s="26" t="n">
        <x:v>32</x:v>
      </x:c>
      <x:c r="B33" s="26" t="str">
        <x:v>Conferido</x:v>
      </x:c>
      <x:c r="C33" s="63" t="n">
        <x:v>46297</x:v>
      </x:c>
      <x:c r="D33" s="26" t="str">
        <x:v>2027 Artist in Residence Open Call</x:v>
      </x:c>
      <x:c r="E33" s="26" t="str">
        <x:v>Headlands Center for the Arts</x:v>
      </x:c>
      <x:c r="F33" s="26" t="str">
        <x:v>Residência</x:v>
      </x:c>
      <x:c r="G33" s="26" t="str">
        <x:v>Residência artística multidisciplinar</x:v>
      </x:c>
      <x:c r="H33" s="26" t="str">
        <x:v>Estados Unidos</x:v>
      </x:c>
      <x:c r="I33" s="26" t="str">
        <x:v>América do Norte</x:v>
      </x:c>
      <x:c r="J33" s="30" t="str">
        <x:v>01/06/2026</x:v>
      </x:c>
      <x:c r="K33" s="26" t="n">
        <x:v>2026</x:v>
      </x:c>
      <x:c r="L33" s="38" t="str">
        <x:v>https://www.headlands.org/programs/</x:v>
      </x:c>
      <x:c r="M33" s="26" t="str">
        <x:v>Inglês</x:v>
      </x:c>
      <x:c r="N33" s="26" t="str">
        <x:v>Internacional</x:v>
      </x:c>
      <x:c r="O33" s="26" t="str">
        <x:v>Artistas de diferentes estágios e meios, incluindo práticas visuais e fotografia, conforme o programa.</x:v>
      </x:c>
      <x:c r="P33" s="26" t="str">
        <x:v>Não informado</x:v>
      </x:c>
      <x:c r="Q33" s="32"/>
      <x:c r="R33" s="26"/>
      <x:c r="S33" s="26" t="str">
        <x:v>Residência patrocinada de 4 a 10 semanas com estúdio, refeições, alojamento e apoio a despesas de viagem/vida.</x:v>
      </x:c>
      <x:c r="T33" s="26" t="str">
        <x:v>Não informado</x:v>
      </x:c>
      <x:c r="U33" s="26"/>
      <x:c r="V33" s="34"/>
      <x:c r="W33" s="34"/>
      <x:c r="X33" s="36"/>
      <x:c r="Y33" s="26" t="str">
        <x:v>Não informado</x:v>
      </x:c>
      <x:c r="Z33" s="26"/>
      <x:c r="AA33" s="26" t="str">
        <x:v>Não informado</x:v>
      </x:c>
      <x:c r="AB33" s="26"/>
      <x:c r="AC33" s="26" t="str">
        <x:v>Não informado</x:v>
      </x:c>
      <x:c r="AD33" s="26"/>
      <x:c r="AE33" s="26" t="str">
        <x:v>Não informado</x:v>
      </x:c>
      <x:c r="AF33" s="26"/>
      <x:c r="AG33" s="26" t="str">
        <x:v>Não informado</x:v>
      </x:c>
      <x:c r="AH33" s="26"/>
      <x:c r="AI33" s="26" t="str">
        <x:v>Não informado</x:v>
      </x:c>
      <x:c r="AJ33" s="26" t="str">
        <x:v>Não informado</x:v>
      </x:c>
      <x:c r="AK33" s="26" t="str">
        <x:v>Não informado</x:v>
      </x:c>
      <x:c r="AL33" s="26" t="str">
        <x:v>Não informado</x:v>
      </x:c>
      <x:c r="AM33" s="26" t="str">
        <x:v>Não informado</x:v>
      </x:c>
      <x:c r="AN33" s="26" t="str">
        <x:v>Não informado</x:v>
      </x:c>
      <x:c r="AO33" s="26" t="str">
        <x:v>Não informado</x:v>
      </x:c>
      <x:c r="AP33" s="26" t="str">
        <x:v>Não informado</x:v>
      </x:c>
      <x:c r="AQ33" s="26" t="str">
        <x:v>Não informado</x:v>
      </x:c>
      <x:c r="AR33" s="26" t="str">
        <x:v>Não informado</x:v>
      </x:c>
      <x:c r="AS33" s="26" t="str">
        <x:v>Não informado</x:v>
      </x:c>
      <x:c r="AT33" s="26" t="str">
        <x:v>Não</x:v>
      </x:c>
      <x:c r="AU33" s="26" t="str">
        <x:v>Não informado</x:v>
      </x:c>
      <x:c r="AV33" s="26" t="str">
        <x:v>Não</x:v>
      </x:c>
      <x:c r="AW33" s="26" t="str">
        <x:v>Programa realizado em 2027; ciclo de candidatura abriu em 2026.</x:v>
      </x:c>
      <x:c r="AX33" s="40" t="str">
        <x:v>Fonte oficial Headlands e folha informativa 2026: programa AIR com estúdio, refeições, alojamento e apoio a despesas.</x:v>
      </x:c>
      <x:c r="AY33" s="34" t="n">
        <x:f>COUNTIF(T33,"Obrigatório")+COUNTIF(Y33,"Obrigatório")+COUNTIF(AA33,"Obrigatório")+COUNTIF(AC33,"Obrigatório")+COUNTIF(AE33,"Obrigatório")+COUNTIF(AG33,"Obrigatório")+COUNTIF(AI33,"Obrigatório")+COUNTIF(AJ33,"Obrigatório")+COUNTIF(AK33,"Obrigatório")+COUNTIF(AL33,"Obrigatório")+COUNTIF(AM33,"Obrigatório")+COUNTIF(AN33,"Obrigatório")+COUNTIF(AO33,"Obrigatório")+COUNTIF(AP33,"Obrigatório")+COUNTIF(AQ33,"Obrigatório")+COUNTIF(AR33,"Obrigatório")</x:f>
        <x:v>0</x:v>
      </x:c>
      <x:c r="AZ33" s="26" t="str">
        <x:v>OK</x:v>
      </x:c>
      <x:c r="BA33" s="71"/>
      <x:c r="BB33" s="71"/>
      <x:c r="BC33" s="71"/>
      <x:c r="BD33" s="71"/>
      <x:c r="BE33" s="71"/>
      <x:c r="BF33" s="71" t="str">
        <x:v>Não informado</x:v>
      </x:c>
      <x:c r="BG33" s="71" t="str">
        <x:v>Não</x:v>
      </x:c>
      <x:c r="BH33" s="71" t="str">
        <x:v>Não informado</x:v>
      </x:c>
      <x:c r="BI33" s="71"/>
      <x:c r="BJ33" s="71"/>
      <x:c r="BK33" s="71"/>
      <x:c r="BL33" s="71"/>
      <x:c r="BM33" s="71" t="str">
        <x:v>Não informado</x:v>
      </x:c>
      <x:c r="BN33" s="71"/>
      <x:c r="BO33" s="71"/>
      <x:c r="BP33" s="71" t="str">
        <x:v>Estúdio, refeições, alojamento e apoio a despesas de viagem/vida.</x:v>
      </x:c>
      <x:c r="BQ33" s="71"/>
    </x:row>
    <x:row r="34" ht="30" customHeight="1">
      <x:c r="A34" s="26" t="n">
        <x:v>33</x:v>
      </x:c>
      <x:c r="B34" s="26" t="str">
        <x:v>Conferido</x:v>
      </x:c>
      <x:c r="C34" s="63" t="n">
        <x:v>46297</x:v>
      </x:c>
      <x:c r="D34" s="26" t="str">
        <x:v>ISCP 2027 SAHA Residency Open Call</x:v>
      </x:c>
      <x:c r="E34" s="26" t="str">
        <x:v>International Studio &amp; Curatorial Program (ISCP) / SAHA</x:v>
      </x:c>
      <x:c r="F34" s="26" t="str">
        <x:v>Residência</x:v>
      </x:c>
      <x:c r="G34" s="26" t="str">
        <x:v>Residência artística internacional</x:v>
      </x:c>
      <x:c r="H34" s="26" t="str">
        <x:v>Estados Unidos</x:v>
      </x:c>
      <x:c r="I34" s="26" t="str">
        <x:v>América do Norte</x:v>
      </x:c>
      <x:c r="J34" s="30" t="str">
        <x:v>29/09/2026 23:59 EST</x:v>
      </x:c>
      <x:c r="K34" s="26" t="n">
        <x:v>2026</x:v>
      </x:c>
      <x:c r="L34" s="38" t="str">
        <x:v>https://iscp-nyc.org/residency-programs</x:v>
      </x:c>
      <x:c r="M34" s="26" t="str">
        <x:v>Inglês</x:v>
      </x:c>
      <x:c r="N34" s="26" t="str">
        <x:v>Nacional</x:v>
      </x:c>
      <x:c r="O34" s="26" t="str">
        <x:v>Artista da Turquia elegível para a residência apoiada pela SAHA.</x:v>
      </x:c>
      <x:c r="P34" s="26" t="str">
        <x:v>Não informado</x:v>
      </x:c>
      <x:c r="Q34" s="32"/>
      <x:c r="R34" s="26"/>
      <x:c r="S34" s="26" t="str">
        <x:v>Residência de três meses em Nova Iorque com apoio SAHA.</x:v>
      </x:c>
      <x:c r="T34" s="26" t="str">
        <x:v>Não informado</x:v>
      </x:c>
      <x:c r="U34" s="26"/>
      <x:c r="V34" s="34"/>
      <x:c r="W34" s="34"/>
      <x:c r="X34" s="36"/>
      <x:c r="Y34" s="26" t="str">
        <x:v>Não informado</x:v>
      </x:c>
      <x:c r="Z34" s="26"/>
      <x:c r="AA34" s="26" t="str">
        <x:v>Não informado</x:v>
      </x:c>
      <x:c r="AB34" s="26"/>
      <x:c r="AC34" s="26" t="str">
        <x:v>Não informado</x:v>
      </x:c>
      <x:c r="AD34" s="26"/>
      <x:c r="AE34" s="26" t="str">
        <x:v>Não informado</x:v>
      </x:c>
      <x:c r="AF34" s="26"/>
      <x:c r="AG34" s="26" t="str">
        <x:v>Não informado</x:v>
      </x:c>
      <x:c r="AH34" s="26"/>
      <x:c r="AI34" s="26" t="str">
        <x:v>Não informado</x:v>
      </x:c>
      <x:c r="AJ34" s="26" t="str">
        <x:v>Não informado</x:v>
      </x:c>
      <x:c r="AK34" s="26" t="str">
        <x:v>Não informado</x:v>
      </x:c>
      <x:c r="AL34" s="26" t="str">
        <x:v>Não informado</x:v>
      </x:c>
      <x:c r="AM34" s="26" t="str">
        <x:v>Não informado</x:v>
      </x:c>
      <x:c r="AN34" s="26" t="str">
        <x:v>Não informado</x:v>
      </x:c>
      <x:c r="AO34" s="26" t="str">
        <x:v>Não informado</x:v>
      </x:c>
      <x:c r="AP34" s="26" t="str">
        <x:v>Não informado</x:v>
      </x:c>
      <x:c r="AQ34" s="26" t="str">
        <x:v>Não informado</x:v>
      </x:c>
      <x:c r="AR34" s="26" t="str">
        <x:v>Não informado</x:v>
      </x:c>
      <x:c r="AS34" s="26" t="str">
        <x:v>Não informado</x:v>
      </x:c>
      <x:c r="AT34" s="26" t="str">
        <x:v>Não</x:v>
      </x:c>
      <x:c r="AU34" s="26" t="str">
        <x:v>Não informado</x:v>
      </x:c>
      <x:c r="AV34" s="26" t="str">
        <x:v>Não</x:v>
      </x:c>
      <x:c r="AW34" s="26" t="str">
        <x:v>A residência ocorre em 2027; o prazo de candidatura é de 2026.</x:v>
      </x:c>
      <x:c r="AX34" s="40" t="str">
        <x:v>Fonte oficial ISCP: SAHA Residency, deadline 29/09/2026, três meses para artista da Turquia.</x:v>
      </x:c>
      <x:c r="AY34" s="34" t="n">
        <x:f>COUNTIF(T34,"Obrigatório")+COUNTIF(Y34,"Obrigatório")+COUNTIF(AA34,"Obrigatório")+COUNTIF(AC34,"Obrigatório")+COUNTIF(AE34,"Obrigatório")+COUNTIF(AG34,"Obrigatório")+COUNTIF(AI34,"Obrigatório")+COUNTIF(AJ34,"Obrigatório")+COUNTIF(AK34,"Obrigatório")+COUNTIF(AL34,"Obrigatório")+COUNTIF(AM34,"Obrigatório")+COUNTIF(AN34,"Obrigatório")+COUNTIF(AO34,"Obrigatório")+COUNTIF(AP34,"Obrigatório")+COUNTIF(AQ34,"Obrigatório")+COUNTIF(AR34,"Obrigatório")</x:f>
        <x:v>0</x:v>
      </x:c>
      <x:c r="AZ34" s="26" t="str">
        <x:v>OK</x:v>
      </x:c>
      <x:c r="BA34" s="71"/>
      <x:c r="BB34" s="71"/>
      <x:c r="BC34" s="71"/>
      <x:c r="BD34" s="71"/>
      <x:c r="BE34" s="71"/>
      <x:c r="BF34" s="71" t="str">
        <x:v>Não informado</x:v>
      </x:c>
      <x:c r="BG34" s="71" t="str">
        <x:v>Não</x:v>
      </x:c>
      <x:c r="BH34" s="71" t="str">
        <x:v>Não informado</x:v>
      </x:c>
      <x:c r="BI34" s="71"/>
      <x:c r="BJ34" s="71"/>
      <x:c r="BK34" s="71"/>
      <x:c r="BL34" s="71"/>
      <x:c r="BM34" s="71" t="str">
        <x:v>Não informado</x:v>
      </x:c>
      <x:c r="BN34" s="71"/>
      <x:c r="BO34" s="71"/>
      <x:c r="BP34" s="71" t="str">
        <x:v>Estúdio e programa de residência ISCP com suporte SAHA.</x:v>
      </x:c>
      <x:c r="BQ34" s="71"/>
    </x:row>
    <x:row r="35" ht="30" customHeight="1">
      <x:c r="A35" s="26" t="n">
        <x:v>34</x:v>
      </x:c>
      <x:c r="B35" s="26" t="str">
        <x:v>Conferido</x:v>
      </x:c>
      <x:c r="C35" s="63" t="n">
        <x:v>46297</x:v>
      </x:c>
      <x:c r="D35" s="26" t="str">
        <x:v>Art Omi: Artists 2027 Open Call</x:v>
      </x:c>
      <x:c r="E35" s="26" t="str">
        <x:v>Art Omi</x:v>
      </x:c>
      <x:c r="F35" s="26" t="str">
        <x:v>Residência</x:v>
      </x:c>
      <x:c r="G35" s="26" t="str">
        <x:v>Residência internacional de artes visuais</x:v>
      </x:c>
      <x:c r="H35" s="26" t="str">
        <x:v>Estados Unidos</x:v>
      </x:c>
      <x:c r="I35" s="26" t="str">
        <x:v>América do Norte</x:v>
      </x:c>
      <x:c r="J35" s="30" t="str">
        <x:v>14/09/2026</x:v>
      </x:c>
      <x:c r="K35" s="26" t="n">
        <x:v>2026</x:v>
      </x:c>
      <x:c r="L35" s="38" t="str">
        <x:v>https://artomi.org/event/open-call-2027/</x:v>
      </x:c>
      <x:c r="M35" s="26" t="str">
        <x:v>Inglês</x:v>
      </x:c>
      <x:c r="N35" s="26" t="str">
        <x:v>Internacional</x:v>
      </x:c>
      <x:c r="O35" s="26" t="str">
        <x:v>Artistas do mundo todo, profissionalmente ativos há pelo menos cinco anos; artes visuais, som, performance, prática social e áreas relacionadas.</x:v>
      </x:c>
      <x:c r="P35" s="26" t="str">
        <x:v>Não</x:v>
      </x:c>
      <x:c r="Q35" s="32"/>
      <x:c r="R35" s="26"/>
      <x:c r="S35" s="26" t="str">
        <x:v>Residência sem custo de programa, com alojamento, espaço de trabalho, refeições e programa de visitantes; viagem não incluída.</x:v>
      </x:c>
      <x:c r="T35" s="26" t="str">
        <x:v>Não informado</x:v>
      </x:c>
      <x:c r="U35" s="26"/>
      <x:c r="V35" s="34"/>
      <x:c r="W35" s="34"/>
      <x:c r="X35" s="36"/>
      <x:c r="Y35" s="26" t="str">
        <x:v>Não informado</x:v>
      </x:c>
      <x:c r="Z35" s="26"/>
      <x:c r="AA35" s="26" t="str">
        <x:v>Não informado</x:v>
      </x:c>
      <x:c r="AB35" s="26"/>
      <x:c r="AC35" s="26" t="str">
        <x:v>Não informado</x:v>
      </x:c>
      <x:c r="AD35" s="26"/>
      <x:c r="AE35" s="26" t="str">
        <x:v>Não informado</x:v>
      </x:c>
      <x:c r="AF35" s="26"/>
      <x:c r="AG35" s="26" t="str">
        <x:v>Não informado</x:v>
      </x:c>
      <x:c r="AH35" s="26"/>
      <x:c r="AI35" s="26" t="str">
        <x:v>Não informado</x:v>
      </x:c>
      <x:c r="AJ35" s="26" t="str">
        <x:v>Não informado</x:v>
      </x:c>
      <x:c r="AK35" s="26" t="str">
        <x:v>Não informado</x:v>
      </x:c>
      <x:c r="AL35" s="26" t="str">
        <x:v>Não informado</x:v>
      </x:c>
      <x:c r="AM35" s="26" t="str">
        <x:v>Não informado</x:v>
      </x:c>
      <x:c r="AN35" s="26" t="str">
        <x:v>Não informado</x:v>
      </x:c>
      <x:c r="AO35" s="26" t="str">
        <x:v>Não informado</x:v>
      </x:c>
      <x:c r="AP35" s="26" t="str">
        <x:v>Não informado</x:v>
      </x:c>
      <x:c r="AQ35" s="26" t="str">
        <x:v>Não informado</x:v>
      </x:c>
      <x:c r="AR35" s="26" t="str">
        <x:v>Não informado</x:v>
      </x:c>
      <x:c r="AS35" s="26" t="str">
        <x:v>Não informado</x:v>
      </x:c>
      <x:c r="AT35" s="26" t="str">
        <x:v>Não</x:v>
      </x:c>
      <x:c r="AU35" s="26" t="str">
        <x:v>Não informado</x:v>
      </x:c>
      <x:c r="AV35" s="26" t="str">
        <x:v>Não</x:v>
      </x:c>
      <x:c r="AW35" s="26" t="str">
        <x:v>A residência ocorre de 17/06 a 12/07/2027; a chamada abriu em 14/08/2026 e encerrou em 14/09/2026.</x:v>
      </x:c>
      <x:c r="AX35" s="40" t="str">
        <x:v>Fonte oficial Art Omi: open call 2027 com candidatura em 2026; elegibilidade global e benefícios da residência.</x:v>
      </x:c>
      <x:c r="AY35" s="34" t="n">
        <x:f>COUNTIF(T35,"Obrigatório")+COUNTIF(Y35,"Obrigatório")+COUNTIF(AA35,"Obrigatório")+COUNTIF(AC35,"Obrigatório")+COUNTIF(AE35,"Obrigatório")+COUNTIF(AG35,"Obrigatório")+COUNTIF(AI35,"Obrigatório")+COUNTIF(AJ35,"Obrigatório")+COUNTIF(AK35,"Obrigatório")+COUNTIF(AL35,"Obrigatório")+COUNTIF(AM35,"Obrigatório")+COUNTIF(AN35,"Obrigatório")+COUNTIF(AO35,"Obrigatório")+COUNTIF(AP35,"Obrigatório")+COUNTIF(AQ35,"Obrigatório")+COUNTIF(AR35,"Obrigatório")</x:f>
        <x:v>0</x:v>
      </x:c>
      <x:c r="AZ35" s="26" t="str">
        <x:v>OK</x:v>
      </x:c>
      <x:c r="BA35" s="71"/>
      <x:c r="BB35" s="71"/>
      <x:c r="BC35" s="71"/>
      <x:c r="BD35" s="71"/>
      <x:c r="BE35" s="71"/>
      <x:c r="BF35" s="71" t="str">
        <x:v>Gratuita</x:v>
      </x:c>
      <x:c r="BG35" s="71" t="str">
        <x:v>Não</x:v>
      </x:c>
      <x:c r="BH35" s="71" t="str">
        <x:v>Não informado</x:v>
      </x:c>
      <x:c r="BI35" s="71"/>
      <x:c r="BJ35" s="71"/>
      <x:c r="BK35" s="71"/>
      <x:c r="BL35" s="71"/>
      <x:c r="BM35" s="71" t="str">
        <x:v>Não informado</x:v>
      </x:c>
      <x:c r="BN35" s="71"/>
      <x:c r="BO35" s="71"/>
      <x:c r="BP35" s="71" t="str">
        <x:v>Alojamento, espaço de trabalho, refeições e visitor program.</x:v>
      </x:c>
      <x:c r="BQ35" s="71"/>
    </x:row>
    <x:row r="36" ht="30" customHeight="1">
      <x:c r="A36" s="26" t="n">
        <x:v>35</x:v>
      </x:c>
      <x:c r="B36" s="26" t="str">
        <x:v>Conferido</x:v>
      </x:c>
      <x:c r="C36" s="63" t="n">
        <x:v>46297</x:v>
      </x:c>
      <x:c r="D36" s="26" t="str">
        <x:v>Projeções 2026</x:v>
      </x:c>
      <x:c r="E36" s="26" t="str">
        <x:v>Cultura Portugal</x:v>
      </x:c>
      <x:c r="F36" s="26" t="str">
        <x:v>Exposição / Open call</x:v>
      </x:c>
      <x:c r="G36" s="26" t="str">
        <x:v>Open call para criadores emergentes</x:v>
      </x:c>
      <x:c r="H36" s="26" t="str">
        <x:v>Portugal</x:v>
      </x:c>
      <x:c r="I36" s="26" t="str">
        <x:v>Europa</x:v>
      </x:c>
      <x:c r="J36" s="30" t="str">
        <x:v>22/10/2026</x:v>
      </x:c>
      <x:c r="K36" s="26" t="n">
        <x:v>2026</x:v>
      </x:c>
      <x:c r="L36" s="38" t="str">
        <x:v>https://www.culturaportugal.gov.pt/pt/criar/apoios/diversos-2026/open-call-projecoes-2026/</x:v>
      </x:c>
      <x:c r="M36" s="26" t="str">
        <x:v>Português</x:v>
      </x:c>
      <x:c r="N36" s="26" t="str">
        <x:v>Nacional</x:v>
      </x:c>
      <x:c r="O36" s="26" t="str">
        <x:v>Criadores emergentes/futuros criadores com no máximo três criações profissionais, incluindo a proposta apresentada.</x:v>
      </x:c>
      <x:c r="P36" s="26" t="str">
        <x:v>Não informado</x:v>
      </x:c>
      <x:c r="Q36" s="32"/>
      <x:c r="R36" s="26"/>
      <x:c r="S36" s="26" t="str">
        <x:v>Não informado</x:v>
      </x:c>
      <x:c r="T36" s="26" t="str">
        <x:v>Não informado</x:v>
      </x:c>
      <x:c r="U36" s="26"/>
      <x:c r="V36" s="34"/>
      <x:c r="W36" s="34"/>
      <x:c r="X36" s="36"/>
      <x:c r="Y36" s="26" t="str">
        <x:v>Não informado</x:v>
      </x:c>
      <x:c r="Z36" s="26"/>
      <x:c r="AA36" s="26" t="str">
        <x:v>Não informado</x:v>
      </x:c>
      <x:c r="AB36" s="26"/>
      <x:c r="AC36" s="26" t="str">
        <x:v>Não informado</x:v>
      </x:c>
      <x:c r="AD36" s="26"/>
      <x:c r="AE36" s="26" t="str">
        <x:v>Não informado</x:v>
      </x:c>
      <x:c r="AF36" s="26"/>
      <x:c r="AG36" s="26" t="str">
        <x:v>Não informado</x:v>
      </x:c>
      <x:c r="AH36" s="26"/>
      <x:c r="AI36" s="26" t="str">
        <x:v>Não informado</x:v>
      </x:c>
      <x:c r="AJ36" s="26" t="str">
        <x:v>Não informado</x:v>
      </x:c>
      <x:c r="AK36" s="26" t="str">
        <x:v>Não informado</x:v>
      </x:c>
      <x:c r="AL36" s="26" t="str">
        <x:v>Não informado</x:v>
      </x:c>
      <x:c r="AM36" s="26" t="str">
        <x:v>Não informado</x:v>
      </x:c>
      <x:c r="AN36" s="26" t="str">
        <x:v>Não informado</x:v>
      </x:c>
      <x:c r="AO36" s="26" t="str">
        <x:v>Não informado</x:v>
      </x:c>
      <x:c r="AP36" s="26" t="str">
        <x:v>Não informado</x:v>
      </x:c>
      <x:c r="AQ36" s="26" t="str">
        <x:v>Não informado</x:v>
      </x:c>
      <x:c r="AR36" s="26" t="str">
        <x:v>Não informado</x:v>
      </x:c>
      <x:c r="AS36" s="26" t="str">
        <x:v>Não informado</x:v>
      </x:c>
      <x:c r="AT36" s="26" t="str">
        <x:v>Não</x:v>
      </x:c>
      <x:c r="AU36" s="26" t="str">
        <x:v>Não informado</x:v>
      </x:c>
      <x:c r="AV36" s="26" t="str">
        <x:v>Não</x:v>
      </x:c>
      <x:c r="AW36" s="26" t="str">
        <x:v>A fonte oficial anuncia a chamada e a elegibilidade, mas os detalhes completos do formulário não estão reproduzidos no trecho consultado.</x:v>
      </x:c>
      <x:c r="AX36" s="40" t="str">
        <x:v>Fonte oficial Cultura Portugal: open call Projeções 2026, abertura 10/08 e prazo 22/10/2026.</x:v>
      </x:c>
      <x:c r="AY36" s="34" t="n">
        <x:f>COUNTIF(T36,"Obrigatório")+COUNTIF(Y36,"Obrigatório")+COUNTIF(AA36,"Obrigatório")+COUNTIF(AC36,"Obrigatório")+COUNTIF(AE36,"Obrigatório")+COUNTIF(AG36,"Obrigatório")+COUNTIF(AI36,"Obrigatório")+COUNTIF(AJ36,"Obrigatório")+COUNTIF(AK36,"Obrigatório")+COUNTIF(AL36,"Obrigatório")+COUNTIF(AM36,"Obrigatório")+COUNTIF(AN36,"Obrigatório")+COUNTIF(AO36,"Obrigatório")+COUNTIF(AP36,"Obrigatório")+COUNTIF(AQ36,"Obrigatório")+COUNTIF(AR36,"Obrigatório")</x:f>
        <x:v>0</x:v>
      </x:c>
      <x:c r="AZ36" s="26" t="str">
        <x:v>OK</x:v>
      </x:c>
      <x:c r="BA36" s="71"/>
      <x:c r="BB36" s="71"/>
      <x:c r="BC36" s="71"/>
      <x:c r="BD36" s="71"/>
      <x:c r="BE36" s="71"/>
      <x:c r="BF36" s="71" t="str">
        <x:v>Não informado</x:v>
      </x:c>
      <x:c r="BG36" s="71" t="str">
        <x:v>Não</x:v>
      </x:c>
      <x:c r="BH36" s="71" t="str">
        <x:v>Não informado</x:v>
      </x:c>
      <x:c r="BI36" s="71"/>
      <x:c r="BJ36" s="71"/>
      <x:c r="BK36" s="71"/>
      <x:c r="BL36" s="71"/>
      <x:c r="BM36" s="71" t="str">
        <x:v>Não informado</x:v>
      </x:c>
      <x:c r="BN36" s="71"/>
      <x:c r="BO36" s="71"/>
      <x:c r="BP36" s="71"/>
      <x:c r="BQ36" s="71"/>
    </x:row>
    <x:row r="37" ht="30" customHeight="1">
      <x:c r="A37" s="26" t="n">
        <x:v>36</x:v>
      </x:c>
      <x:c r="B37" s="26" t="str">
        <x:v>Conferido</x:v>
      </x:c>
      <x:c r="C37" s="63" t="n">
        <x:v>46297</x:v>
      </x:c>
      <x:c r="D37" s="26" t="str">
        <x:v>Belfast Photo Festival Open Submission 2026</x:v>
      </x:c>
      <x:c r="E37" s="26" t="str">
        <x:v>Belfast Photo Festival</x:v>
      </x:c>
      <x:c r="F37" s="26" t="str">
        <x:v>Exposição / Open call</x:v>
      </x:c>
      <x:c r="G37" s="26" t="str">
        <x:v>Open submission internacional de fotografia</x:v>
      </x:c>
      <x:c r="H37" s="26" t="str">
        <x:v>Reino Unido</x:v>
      </x:c>
      <x:c r="I37" s="26" t="str">
        <x:v>Europa</x:v>
      </x:c>
      <x:c r="J37" s="30" t="str">
        <x:v>13/03/2026</x:v>
      </x:c>
      <x:c r="K37" s="26" t="n">
        <x:v>2026</x:v>
      </x:c>
      <x:c r="L37" s="38" t="str">
        <x:v>https://www.belfastphotofestival.com/open-submission-2026</x:v>
      </x:c>
      <x:c r="M37" s="26" t="str">
        <x:v>Inglês</x:v>
      </x:c>
      <x:c r="N37" s="26" t="str">
        <x:v>Internacional</x:v>
      </x:c>
      <x:c r="O37" s="26" t="str">
        <x:v>Fotógrafos e artistas com 16 anos ou mais, internacionalmente.</x:v>
      </x:c>
      <x:c r="P37" s="26" t="str">
        <x:v>Sim</x:v>
      </x:c>
      <x:c r="Q37" s="32" t="str">
        <x:v>22 early / 26 standard</x:v>
      </x:c>
      <x:c r="R37" s="26" t="str">
        <x:v>GBP</x:v>
      </x:c>
      <x:c r="S37" s="26" t="str">
        <x:v>Exposição no festival, publicação e promoção; prémios e oportunidades de parceiros conforme seleção.</x:v>
      </x:c>
      <x:c r="T37" s="26" t="str">
        <x:v>Obrigatório</x:v>
      </x:c>
      <x:c r="U37" s="26" t="str">
        <x:v>Upload de imagens</x:v>
      </x:c>
      <x:c r="V37" s="34"/>
      <x:c r="W37" s="34"/>
      <x:c r="X37" s="36"/>
      <x:c r="Y37" s="26" t="str">
        <x:v>Não informado</x:v>
      </x:c>
      <x:c r="Z37" s="26"/>
      <x:c r="AA37" s="26" t="str">
        <x:v>Não informado</x:v>
      </x:c>
      <x:c r="AB37" s="26"/>
      <x:c r="AC37" s="26" t="str">
        <x:v>Não informado</x:v>
      </x:c>
      <x:c r="AD37" s="26"/>
      <x:c r="AE37" s="26" t="str">
        <x:v>Não informado</x:v>
      </x:c>
      <x:c r="AF37" s="26"/>
      <x:c r="AG37" s="26" t="str">
        <x:v>Não informado</x:v>
      </x:c>
      <x:c r="AH37" s="26"/>
      <x:c r="AI37" s="26" t="str">
        <x:v>Não informado</x:v>
      </x:c>
      <x:c r="AJ37" s="26" t="str">
        <x:v>Não informado</x:v>
      </x:c>
      <x:c r="AK37" s="26" t="str">
        <x:v>Não informado</x:v>
      </x:c>
      <x:c r="AL37" s="26" t="str">
        <x:v>Não informado</x:v>
      </x:c>
      <x:c r="AM37" s="26" t="str">
        <x:v>Não solicitado</x:v>
      </x:c>
      <x:c r="AN37" s="26" t="str">
        <x:v>Não informado</x:v>
      </x:c>
      <x:c r="AO37" s="26" t="str">
        <x:v>Não informado</x:v>
      </x:c>
      <x:c r="AP37" s="26" t="str">
        <x:v>Não informado</x:v>
      </x:c>
      <x:c r="AQ37" s="26" t="str">
        <x:v>Não informado</x:v>
      </x:c>
      <x:c r="AR37" s="26" t="str">
        <x:v>Não informado</x:v>
      </x:c>
      <x:c r="AS37" s="26" t="str">
        <x:v>Não informado</x:v>
      </x:c>
      <x:c r="AT37" s="26" t="str">
        <x:v>Sim</x:v>
      </x:c>
      <x:c r="AU37" s="26" t="str">
        <x:v>Seleção curatorial por painel internacional a partir da qualidade e força do trabalho submetido.</x:v>
      </x:c>
      <x:c r="AV37" s="26" t="str">
        <x:v>Sim</x:v>
      </x:c>
      <x:c r="AW37" s="26" t="str">
        <x:v>A página de informações registra deadline final 13/03/2026; outras páginas do regulamento apresentaram data anterior, por isso foi usada a data final mais recente.</x:v>
      </x:c>
      <x:c r="AX37" s="40" t="str">
        <x:v>Fonte oficial Belfast Photo Festival: até 15 imagens, taxa £22/£26, júri internacional nomeado e alta resolução após seleção.</x:v>
      </x:c>
      <x:c r="AY37" s="34" t="n">
        <x:f>COUNTIF(T37,"Obrigatório")+COUNTIF(Y37,"Obrigatório")+COUNTIF(AA37,"Obrigatório")+COUNTIF(AC37,"Obrigatório")+COUNTIF(AE37,"Obrigatório")+COUNTIF(AG37,"Obrigatório")+COUNTIF(AI37,"Obrigatório")+COUNTIF(AJ37,"Obrigatório")+COUNTIF(AK37,"Obrigatório")+COUNTIF(AL37,"Obrigatório")+COUNTIF(AM37,"Obrigatório")+COUNTIF(AN37,"Obrigatório")+COUNTIF(AO37,"Obrigatório")+COUNTIF(AP37,"Obrigatório")+COUNTIF(AQ37,"Obrigatório")+COUNTIF(AR37,"Obrigatório")</x:f>
        <x:v>1</x:v>
      </x:c>
      <x:c r="AZ37" s="26" t="str">
        <x:v>OK</x:v>
      </x:c>
      <x:c r="BA37" s="71" t="n">
        <x:v>15</x:v>
      </x:c>
      <x:c r="BB37" s="71"/>
      <x:c r="BC37" s="71"/>
      <x:c r="BD37" s="71"/>
      <x:c r="BE37" s="71" t="str">
        <x:v>Ficheiros em alta resolução solicitados apenas aos selecionados.</x:v>
      </x:c>
      <x:c r="BF37" s="71" t="str">
        <x:v>Variável por período</x:v>
      </x:c>
      <x:c r="BG37" s="71" t="str">
        <x:v>Não</x:v>
      </x:c>
      <x:c r="BH37" s="71" t="str">
        <x:v>Não informado</x:v>
      </x:c>
      <x:c r="BI37" s="71"/>
      <x:c r="BJ37" s="71"/>
      <x:c r="BK37" s="71"/>
      <x:c r="BL37" s="71"/>
      <x:c r="BM37" s="71" t="str">
        <x:v>Não informado</x:v>
      </x:c>
      <x:c r="BN37" s="71"/>
      <x:c r="BO37" s="71"/>
      <x:c r="BP37" s="71" t="str">
        <x:v>Exposição, publicação, promoção e oportunidades de parceiros.</x:v>
      </x:c>
      <x:c r="BQ37" s="71"/>
    </x:row>
    <x:row r="38" ht="30" customHeight="1">
      <x:c r="A38" s="26" t="n">
        <x:v>37</x:v>
      </x:c>
      <x:c r="B38" s="26" t="str">
        <x:v>Conferido</x:v>
      </x:c>
      <x:c r="C38" s="63" t="n">
        <x:v>46297</x:v>
      </x:c>
      <x:c r="D38" s="26" t="str">
        <x:v>18th Annual Juried Exhibition</x:v>
      </x:c>
      <x:c r="E38" s="26" t="str">
        <x:v>GoggleWorks Center for the Arts</x:v>
      </x:c>
      <x:c r="F38" s="26" t="str">
        <x:v>Exposição / Open call</x:v>
      </x:c>
      <x:c r="G38" s="26" t="str">
        <x:v>Exposição coletiva jurada</x:v>
      </x:c>
      <x:c r="H38" s="26" t="str">
        <x:v>Estados Unidos</x:v>
      </x:c>
      <x:c r="I38" s="26" t="str">
        <x:v>América do Norte</x:v>
      </x:c>
      <x:c r="J38" s="30" t="str">
        <x:v>01/03/2026</x:v>
      </x:c>
      <x:c r="K38" s="26" t="n">
        <x:v>2026</x:v>
      </x:c>
      <x:c r="L38" s="38" t="str">
        <x:v>https://goggleworks.org/exhibitions/open-call-goggleworks-18th-annual-juried-exhibition/</x:v>
      </x:c>
      <x:c r="M38" s="26" t="str">
        <x:v>Inglês</x:v>
      </x:c>
      <x:c r="N38" s="26" t="str">
        <x:v>Nacional</x:v>
      </x:c>
      <x:c r="O38" s="26" t="str">
        <x:v>Artistas profissionais com 18 anos ou mais que concebam e produzam a própria obra; trabalhos 2D e 3D.</x:v>
      </x:c>
      <x:c r="P38" s="26" t="str">
        <x:v>Não informado</x:v>
      </x:c>
      <x:c r="Q38" s="32"/>
      <x:c r="R38" s="26"/>
      <x:c r="S38" s="26" t="str">
        <x:v>Não informado</x:v>
      </x:c>
      <x:c r="T38" s="26" t="str">
        <x:v>Não informado</x:v>
      </x:c>
      <x:c r="U38" s="26"/>
      <x:c r="V38" s="34"/>
      <x:c r="W38" s="34"/>
      <x:c r="X38" s="36"/>
      <x:c r="Y38" s="26" t="str">
        <x:v>Não informado</x:v>
      </x:c>
      <x:c r="Z38" s="26"/>
      <x:c r="AA38" s="26" t="str">
        <x:v>Não informado</x:v>
      </x:c>
      <x:c r="AB38" s="26"/>
      <x:c r="AC38" s="26" t="str">
        <x:v>Não informado</x:v>
      </x:c>
      <x:c r="AD38" s="26"/>
      <x:c r="AE38" s="26" t="str">
        <x:v>Não informado</x:v>
      </x:c>
      <x:c r="AF38" s="26"/>
      <x:c r="AG38" s="26" t="str">
        <x:v>Não informado</x:v>
      </x:c>
      <x:c r="AH38" s="26"/>
      <x:c r="AI38" s="26" t="str">
        <x:v>Não informado</x:v>
      </x:c>
      <x:c r="AJ38" s="26" t="str">
        <x:v>Não informado</x:v>
      </x:c>
      <x:c r="AK38" s="26" t="str">
        <x:v>Não informado</x:v>
      </x:c>
      <x:c r="AL38" s="26" t="str">
        <x:v>Não informado</x:v>
      </x:c>
      <x:c r="AM38" s="26" t="str">
        <x:v>Não informado</x:v>
      </x:c>
      <x:c r="AN38" s="26" t="str">
        <x:v>Não informado</x:v>
      </x:c>
      <x:c r="AO38" s="26" t="str">
        <x:v>Não informado</x:v>
      </x:c>
      <x:c r="AP38" s="26" t="str">
        <x:v>Não informado</x:v>
      </x:c>
      <x:c r="AQ38" s="26" t="str">
        <x:v>Não informado</x:v>
      </x:c>
      <x:c r="AR38" s="26" t="str">
        <x:v>Não informado</x:v>
      </x:c>
      <x:c r="AS38" s="26" t="str">
        <x:v>Não informado</x:v>
      </x:c>
      <x:c r="AT38" s="26" t="str">
        <x:v>Não</x:v>
      </x:c>
      <x:c r="AU38" s="26" t="str">
        <x:v>Não informado</x:v>
      </x:c>
      <x:c r="AV38" s="26" t="str">
        <x:v>Não informado</x:v>
      </x:c>
      <x:c r="AW38" s="26" t="str">
        <x:v>Exposição prevista de 30/04 a 12/07/2026.</x:v>
      </x:c>
      <x:c r="AX38" s="40" t="str">
        <x:v>Fonte oficial GoggleWorks: deadline 01/03/2026, artistas profissionais 18+, trabalhos 2D e 3D.</x:v>
      </x:c>
      <x:c r="AY38" s="34" t="n">
        <x:f>COUNTIF(T38,"Obrigatório")+COUNTIF(Y38,"Obrigatório")+COUNTIF(AA38,"Obrigatório")+COUNTIF(AC38,"Obrigatório")+COUNTIF(AE38,"Obrigatório")+COUNTIF(AG38,"Obrigatório")+COUNTIF(AI38,"Obrigatório")+COUNTIF(AJ38,"Obrigatório")+COUNTIF(AK38,"Obrigatório")+COUNTIF(AL38,"Obrigatório")+COUNTIF(AM38,"Obrigatório")+COUNTIF(AN38,"Obrigatório")+COUNTIF(AO38,"Obrigatório")+COUNTIF(AP38,"Obrigatório")+COUNTIF(AQ38,"Obrigatório")+COUNTIF(AR38,"Obrigatório")</x:f>
        <x:v>0</x:v>
      </x:c>
      <x:c r="AZ38" s="26" t="str">
        <x:v>OK</x:v>
      </x:c>
      <x:c r="BA38" s="71"/>
      <x:c r="BB38" s="71"/>
      <x:c r="BC38" s="71"/>
      <x:c r="BD38" s="71"/>
      <x:c r="BE38" s="71"/>
      <x:c r="BF38" s="71" t="str">
        <x:v>Não informado</x:v>
      </x:c>
      <x:c r="BG38" s="71" t="str">
        <x:v>Não</x:v>
      </x:c>
      <x:c r="BH38" s="71" t="str">
        <x:v>Não informado</x:v>
      </x:c>
      <x:c r="BI38" s="71"/>
      <x:c r="BJ38" s="71"/>
      <x:c r="BK38" s="71"/>
      <x:c r="BL38" s="71"/>
      <x:c r="BM38" s="71" t="str">
        <x:v>Não informado</x:v>
      </x:c>
      <x:c r="BN38" s="71"/>
      <x:c r="BO38" s="71"/>
      <x:c r="BP38" s="71"/>
      <x:c r="BQ38" s="71"/>
    </x:row>
    <x:row r="39" ht="30" customHeight="1">
      <x:c r="A39" s="26" t="n">
        <x:v>38</x:v>
      </x:c>
      <x:c r="B39" s="26" t="str">
        <x:v>Conferido</x:v>
      </x:c>
      <x:c r="C39" s="63" t="n">
        <x:v>46297</x:v>
      </x:c>
      <x:c r="D39" s="26" t="str">
        <x:v>Gallery A3 11th Annual Juried Show: Everyday Sublime</x:v>
      </x:c>
      <x:c r="E39" s="26" t="str">
        <x:v>Gallery A3</x:v>
      </x:c>
      <x:c r="F39" s="26" t="str">
        <x:v>Exposição / Open call</x:v>
      </x:c>
      <x:c r="G39" s="26" t="str">
        <x:v>Exposição jurada</x:v>
      </x:c>
      <x:c r="H39" s="26" t="str">
        <x:v>Estados Unidos</x:v>
      </x:c>
      <x:c r="I39" s="26" t="str">
        <x:v>América do Norte</x:v>
      </x:c>
      <x:c r="J39" s="30" t="str">
        <x:v>07/06/2026</x:v>
      </x:c>
      <x:c r="K39" s="26" t="n">
        <x:v>2026</x:v>
      </x:c>
      <x:c r="L39" s="38" t="str">
        <x:v>https://gallerya3-11thannualjuriedshow.artcall.org/</x:v>
      </x:c>
      <x:c r="M39" s="26" t="str">
        <x:v>Inglês</x:v>
      </x:c>
      <x:c r="N39" s="26" t="str">
        <x:v>Regional</x:v>
      </x:c>
      <x:c r="O39" s="26" t="str">
        <x:v>Artistas locais e regionais elegíveis segundo a chamada.</x:v>
      </x:c>
      <x:c r="P39" s="26" t="str">
        <x:v>Não informado</x:v>
      </x:c>
      <x:c r="Q39" s="32"/>
      <x:c r="R39" s="26"/>
      <x:c r="S39" s="26" t="str">
        <x:v>Não informado</x:v>
      </x:c>
      <x:c r="T39" s="26" t="str">
        <x:v>Não informado</x:v>
      </x:c>
      <x:c r="U39" s="26"/>
      <x:c r="V39" s="34"/>
      <x:c r="W39" s="34"/>
      <x:c r="X39" s="36"/>
      <x:c r="Y39" s="26" t="str">
        <x:v>Não informado</x:v>
      </x:c>
      <x:c r="Z39" s="26"/>
      <x:c r="AA39" s="26" t="str">
        <x:v>Não informado</x:v>
      </x:c>
      <x:c r="AB39" s="26"/>
      <x:c r="AC39" s="26" t="str">
        <x:v>Não informado</x:v>
      </x:c>
      <x:c r="AD39" s="26"/>
      <x:c r="AE39" s="26" t="str">
        <x:v>Não informado</x:v>
      </x:c>
      <x:c r="AF39" s="26"/>
      <x:c r="AG39" s="26" t="str">
        <x:v>Não informado</x:v>
      </x:c>
      <x:c r="AH39" s="26"/>
      <x:c r="AI39" s="26" t="str">
        <x:v>Não informado</x:v>
      </x:c>
      <x:c r="AJ39" s="26" t="str">
        <x:v>Não informado</x:v>
      </x:c>
      <x:c r="AK39" s="26" t="str">
        <x:v>Não informado</x:v>
      </x:c>
      <x:c r="AL39" s="26" t="str">
        <x:v>Não informado</x:v>
      </x:c>
      <x:c r="AM39" s="26" t="str">
        <x:v>Não informado</x:v>
      </x:c>
      <x:c r="AN39" s="26" t="str">
        <x:v>Não informado</x:v>
      </x:c>
      <x:c r="AO39" s="26" t="str">
        <x:v>Não informado</x:v>
      </x:c>
      <x:c r="AP39" s="26" t="str">
        <x:v>Não informado</x:v>
      </x:c>
      <x:c r="AQ39" s="26" t="str">
        <x:v>Não informado</x:v>
      </x:c>
      <x:c r="AR39" s="26" t="str">
        <x:v>Não informado</x:v>
      </x:c>
      <x:c r="AS39" s="26" t="str">
        <x:v>Não informado</x:v>
      </x:c>
      <x:c r="AT39" s="26" t="str">
        <x:v>Não</x:v>
      </x:c>
      <x:c r="AU39" s="26" t="str">
        <x:v>Não informado</x:v>
      </x:c>
      <x:c r="AV39" s="26" t="str">
        <x:v>Sim</x:v>
      </x:c>
      <x:c r="AW39" s="26" t="str">
        <x:v>Submissões de 10/05 a 07/06/2026; juror Andrew S. Yang.</x:v>
      </x:c>
      <x:c r="AX39" s="40" t="str">
        <x:v>Plataforma oficial de candidatura ArtCall da Gallery A3: edição 2026 e juror nomeado.</x:v>
      </x:c>
      <x:c r="AY39" s="34" t="n">
        <x:f>COUNTIF(T39,"Obrigatório")+COUNTIF(Y39,"Obrigatório")+COUNTIF(AA39,"Obrigatório")+COUNTIF(AC39,"Obrigatório")+COUNTIF(AE39,"Obrigatório")+COUNTIF(AG39,"Obrigatório")+COUNTIF(AI39,"Obrigatório")+COUNTIF(AJ39,"Obrigatório")+COUNTIF(AK39,"Obrigatório")+COUNTIF(AL39,"Obrigatório")+COUNTIF(AM39,"Obrigatório")+COUNTIF(AN39,"Obrigatório")+COUNTIF(AO39,"Obrigatório")+COUNTIF(AP39,"Obrigatório")+COUNTIF(AQ39,"Obrigatório")+COUNTIF(AR39,"Obrigatório")</x:f>
        <x:v>0</x:v>
      </x:c>
      <x:c r="AZ39" s="26" t="str">
        <x:v>OK</x:v>
      </x:c>
      <x:c r="BA39" s="71"/>
      <x:c r="BB39" s="71"/>
      <x:c r="BC39" s="71"/>
      <x:c r="BD39" s="71"/>
      <x:c r="BE39" s="71"/>
      <x:c r="BF39" s="71" t="str">
        <x:v>Não informado</x:v>
      </x:c>
      <x:c r="BG39" s="71" t="str">
        <x:v>Não</x:v>
      </x:c>
      <x:c r="BH39" s="71" t="str">
        <x:v>Não informado</x:v>
      </x:c>
      <x:c r="BI39" s="71"/>
      <x:c r="BJ39" s="71"/>
      <x:c r="BK39" s="71"/>
      <x:c r="BL39" s="71"/>
      <x:c r="BM39" s="71" t="str">
        <x:v>Não informado</x:v>
      </x:c>
      <x:c r="BN39" s="71"/>
      <x:c r="BO39" s="71"/>
      <x:c r="BP39" s="71"/>
      <x:c r="BQ39" s="71"/>
    </x:row>
    <x:row r="40" ht="30" customHeight="1">
      <x:c r="A40" s="26" t="n">
        <x:v>39</x:v>
      </x:c>
      <x:c r="B40" s="26" t="str">
        <x:v>Conferido</x:v>
      </x:c>
      <x:c r="C40" s="63" t="n">
        <x:v>46297</x:v>
      </x:c>
      <x:c r="D40" s="26" t="str">
        <x:v>64th Annual Wall-to-Wall Juried Exhibit</x:v>
      </x:c>
      <x:c r="E40" s="26" t="str">
        <x:v>Cazenovia Artisans / organização anfitriã da chamada</x:v>
      </x:c>
      <x:c r="F40" s="26" t="str">
        <x:v>Exposição / Open call</x:v>
      </x:c>
      <x:c r="G40" s="26" t="str">
        <x:v>Exposição jurada</x:v>
      </x:c>
      <x:c r="H40" s="26" t="str">
        <x:v>Estados Unidos</x:v>
      </x:c>
      <x:c r="I40" s="26" t="str">
        <x:v>América do Norte</x:v>
      </x:c>
      <x:c r="J40" s="30" t="str">
        <x:v>Não informado</x:v>
      </x:c>
      <x:c r="K40" s="26" t="n">
        <x:v>2026</x:v>
      </x:c>
      <x:c r="L40" s="38" t="str">
        <x:v>https://64thannualjuriedexhibitcallforartists.artcall.org/</x:v>
      </x:c>
      <x:c r="M40" s="26" t="str">
        <x:v>Inglês</x:v>
      </x:c>
      <x:c r="N40" s="26" t="str">
        <x:v>Nacional</x:v>
      </x:c>
      <x:c r="O40" s="26" t="str">
        <x:v>Não informado</x:v>
      </x:c>
      <x:c r="P40" s="26" t="str">
        <x:v>Sim</x:v>
      </x:c>
      <x:c r="Q40" s="32" t="str">
        <x:v>40 + 10 por entrada adicional</x:v>
      </x:c>
      <x:c r="R40" s="26" t="str">
        <x:v>USD</x:v>
      </x:c>
      <x:c r="S40" s="26" t="str">
        <x:v>Prémios totalizando US$ 1.700.</x:v>
      </x:c>
      <x:c r="T40" s="26" t="str">
        <x:v>Obrigatório</x:v>
      </x:c>
      <x:c r="U40" s="26"/>
      <x:c r="V40" s="34"/>
      <x:c r="W40" s="34" t="n">
        <x:v>4</x:v>
      </x:c>
      <x:c r="X40" s="36"/>
      <x:c r="Y40" s="26" t="str">
        <x:v>Não informado</x:v>
      </x:c>
      <x:c r="Z40" s="26"/>
      <x:c r="AA40" s="26" t="str">
        <x:v>Não informado</x:v>
      </x:c>
      <x:c r="AB40" s="26"/>
      <x:c r="AC40" s="26" t="str">
        <x:v>Não informado</x:v>
      </x:c>
      <x:c r="AD40" s="26"/>
      <x:c r="AE40" s="26" t="str">
        <x:v>Não informado</x:v>
      </x:c>
      <x:c r="AF40" s="26"/>
      <x:c r="AG40" s="26" t="str">
        <x:v>Não informado</x:v>
      </x:c>
      <x:c r="AH40" s="26"/>
      <x:c r="AI40" s="26" t="str">
        <x:v>Não informado</x:v>
      </x:c>
      <x:c r="AJ40" s="26" t="str">
        <x:v>Não informado</x:v>
      </x:c>
      <x:c r="AK40" s="26" t="str">
        <x:v>Não informado</x:v>
      </x:c>
      <x:c r="AL40" s="26" t="str">
        <x:v>Não informado</x:v>
      </x:c>
      <x:c r="AM40" s="26" t="str">
        <x:v>Não informado</x:v>
      </x:c>
      <x:c r="AN40" s="26" t="str">
        <x:v>Não informado</x:v>
      </x:c>
      <x:c r="AO40" s="26" t="str">
        <x:v>Não informado</x:v>
      </x:c>
      <x:c r="AP40" s="26" t="str">
        <x:v>Não informado</x:v>
      </x:c>
      <x:c r="AQ40" s="26" t="str">
        <x:v>Não informado</x:v>
      </x:c>
      <x:c r="AR40" s="26" t="str">
        <x:v>Não informado</x:v>
      </x:c>
      <x:c r="AS40" s="26" t="str">
        <x:v>Não informado</x:v>
      </x:c>
      <x:c r="AT40" s="26" t="str">
        <x:v>Não</x:v>
      </x:c>
      <x:c r="AU40" s="26" t="str">
        <x:v>Não informado</x:v>
      </x:c>
      <x:c r="AV40" s="26" t="str">
        <x:v>Sim</x:v>
      </x:c>
      <x:c r="AW40" s="26" t="str">
        <x:v>A plataforma oficial permite até quatro obras; taxa base US$40, acréscimo por obra, com valor reduzido para estudantes.</x:v>
      </x:c>
      <x:c r="AX40" s="40" t="str">
        <x:v>Plataforma oficial ArtCall: até 4 obras, taxas publicadas e US$1.700 em prémios.</x:v>
      </x:c>
      <x:c r="AY40" s="34" t="n">
        <x:f>COUNTIF(T40,"Obrigatório")+COUNTIF(Y40,"Obrigatório")+COUNTIF(AA40,"Obrigatório")+COUNTIF(AC40,"Obrigatório")+COUNTIF(AE40,"Obrigatório")+COUNTIF(AG40,"Obrigatório")+COUNTIF(AI40,"Obrigatório")+COUNTIF(AJ40,"Obrigatório")+COUNTIF(AK40,"Obrigatório")+COUNTIF(AL40,"Obrigatório")+COUNTIF(AM40,"Obrigatório")+COUNTIF(AN40,"Obrigatório")+COUNTIF(AO40,"Obrigatório")+COUNTIF(AP40,"Obrigatório")+COUNTIF(AQ40,"Obrigatório")+COUNTIF(AR40,"Obrigatório")</x:f>
        <x:v>1</x:v>
      </x:c>
      <x:c r="AZ40" s="26" t="str">
        <x:v>OK</x:v>
      </x:c>
      <x:c r="BA40" s="71"/>
      <x:c r="BB40" s="71"/>
      <x:c r="BC40" s="71"/>
      <x:c r="BD40" s="71"/>
      <x:c r="BE40" s="71"/>
      <x:c r="BF40" s="71" t="str">
        <x:v>Variável pelo nº de obras</x:v>
      </x:c>
      <x:c r="BG40" s="71" t="str">
        <x:v>Não</x:v>
      </x:c>
      <x:c r="BH40" s="71" t="str">
        <x:v>Não informado</x:v>
      </x:c>
      <x:c r="BI40" s="71"/>
      <x:c r="BJ40" s="71"/>
      <x:c r="BK40" s="71"/>
      <x:c r="BL40" s="71"/>
      <x:c r="BM40" s="71" t="str">
        <x:v>Sim</x:v>
      </x:c>
      <x:c r="BN40" s="71" t="str">
        <x:v>1.700 total</x:v>
      </x:c>
      <x:c r="BO40" s="71" t="str">
        <x:v>USD</x:v>
      </x:c>
      <x:c r="BP40" s="71"/>
      <x:c r="BQ40" s="71"/>
    </x:row>
    <x:row r="41" ht="30" customHeight="1">
      <x:c r="A41" s="26" t="n">
        <x:v>40</x:v>
      </x:c>
      <x:c r="B41" s="26" t="str">
        <x:v>Conferido</x:v>
      </x:c>
      <x:c r="C41" s="63" t="n">
        <x:v>46297</x:v>
      </x:c>
      <x:c r="D41" s="26" t="str">
        <x:v>51st Juried Exhibition</x:v>
      </x:c>
      <x:c r="E41" s="26" t="str">
        <x:v>Lyndon House Arts Center</x:v>
      </x:c>
      <x:c r="F41" s="26" t="str">
        <x:v>Exposição / Open call</x:v>
      </x:c>
      <x:c r="G41" s="26" t="str">
        <x:v>Exposição anual jurada</x:v>
      </x:c>
      <x:c r="H41" s="26" t="str">
        <x:v>Estados Unidos</x:v>
      </x:c>
      <x:c r="I41" s="26" t="str">
        <x:v>América do Norte</x:v>
      </x:c>
      <x:c r="J41" s="30" t="str">
        <x:v>20/01/2026 23:59</x:v>
      </x:c>
      <x:c r="K41" s="26" t="n">
        <x:v>2026</x:v>
      </x:c>
      <x:c r="L41" s="38" t="str">
        <x:v>https://lyndonhouse2026juriedexhibition.artcall.org/pages/terms-conditions</x:v>
      </x:c>
      <x:c r="M41" s="26" t="str">
        <x:v>Inglês</x:v>
      </x:c>
      <x:c r="N41" s="26" t="str">
        <x:v>Regional</x:v>
      </x:c>
      <x:c r="O41" s="26" t="str">
        <x:v>Artistas com 18 anos ou mais da área de Athens, conforme as condições da chamada; artes visuais.</x:v>
      </x:c>
      <x:c r="P41" s="26" t="str">
        <x:v>Não informado</x:v>
      </x:c>
      <x:c r="Q41" s="32"/>
      <x:c r="R41" s="26"/>
      <x:c r="S41" s="26" t="str">
        <x:v>Não informado</x:v>
      </x:c>
      <x:c r="T41" s="26" t="str">
        <x:v>Não informado</x:v>
      </x:c>
      <x:c r="U41" s="26"/>
      <x:c r="V41" s="34"/>
      <x:c r="W41" s="34"/>
      <x:c r="X41" s="36"/>
      <x:c r="Y41" s="26" t="str">
        <x:v>Não informado</x:v>
      </x:c>
      <x:c r="Z41" s="26"/>
      <x:c r="AA41" s="26" t="str">
        <x:v>Não informado</x:v>
      </x:c>
      <x:c r="AB41" s="26"/>
      <x:c r="AC41" s="26" t="str">
        <x:v>Não informado</x:v>
      </x:c>
      <x:c r="AD41" s="26"/>
      <x:c r="AE41" s="26" t="str">
        <x:v>Não informado</x:v>
      </x:c>
      <x:c r="AF41" s="26"/>
      <x:c r="AG41" s="26" t="str">
        <x:v>Não informado</x:v>
      </x:c>
      <x:c r="AH41" s="26"/>
      <x:c r="AI41" s="26" t="str">
        <x:v>Não informado</x:v>
      </x:c>
      <x:c r="AJ41" s="26" t="str">
        <x:v>Não informado</x:v>
      </x:c>
      <x:c r="AK41" s="26" t="str">
        <x:v>Não informado</x:v>
      </x:c>
      <x:c r="AL41" s="26" t="str">
        <x:v>Não informado</x:v>
      </x:c>
      <x:c r="AM41" s="26" t="str">
        <x:v>Não informado</x:v>
      </x:c>
      <x:c r="AN41" s="26" t="str">
        <x:v>Não informado</x:v>
      </x:c>
      <x:c r="AO41" s="26" t="str">
        <x:v>Não informado</x:v>
      </x:c>
      <x:c r="AP41" s="26" t="str">
        <x:v>Não informado</x:v>
      </x:c>
      <x:c r="AQ41" s="26" t="str">
        <x:v>Não informado</x:v>
      </x:c>
      <x:c r="AR41" s="26" t="str">
        <x:v>Não informado</x:v>
      </x:c>
      <x:c r="AS41" s="26" t="str">
        <x:v>Não informado</x:v>
      </x:c>
      <x:c r="AT41" s="26" t="str">
        <x:v>Não</x:v>
      </x:c>
      <x:c r="AU41" s="26" t="str">
        <x:v>Não informado</x:v>
      </x:c>
      <x:c r="AV41" s="26" t="str">
        <x:v>Sim</x:v>
      </x:c>
      <x:c r="AW41" s="26" t="str">
        <x:v>Exposição 19/03–16/05/2026; juror Michelle Yun Mapplethorpe.</x:v>
      </x:c>
      <x:c r="AX41" s="40" t="str">
        <x:v>Plataforma oficial ArtCall: deadline 20/01/2026 e juror nomeado.</x:v>
      </x:c>
      <x:c r="AY41" s="34" t="n">
        <x:f>COUNTIF(T41,"Obrigatório")+COUNTIF(Y41,"Obrigatório")+COUNTIF(AA41,"Obrigatório")+COUNTIF(AC41,"Obrigatório")+COUNTIF(AE41,"Obrigatório")+COUNTIF(AG41,"Obrigatório")+COUNTIF(AI41,"Obrigatório")+COUNTIF(AJ41,"Obrigatório")+COUNTIF(AK41,"Obrigatório")+COUNTIF(AL41,"Obrigatório")+COUNTIF(AM41,"Obrigatório")+COUNTIF(AN41,"Obrigatório")+COUNTIF(AO41,"Obrigatório")+COUNTIF(AP41,"Obrigatório")+COUNTIF(AQ41,"Obrigatório")+COUNTIF(AR41,"Obrigatório")</x:f>
        <x:v>0</x:v>
      </x:c>
      <x:c r="AZ41" s="26" t="str">
        <x:v>OK</x:v>
      </x:c>
      <x:c r="BA41" s="71"/>
      <x:c r="BB41" s="71"/>
      <x:c r="BC41" s="71"/>
      <x:c r="BD41" s="71"/>
      <x:c r="BE41" s="71"/>
      <x:c r="BF41" s="71" t="str">
        <x:v>Não informado</x:v>
      </x:c>
      <x:c r="BG41" s="71" t="str">
        <x:v>Não</x:v>
      </x:c>
      <x:c r="BH41" s="71" t="str">
        <x:v>Não informado</x:v>
      </x:c>
      <x:c r="BI41" s="71"/>
      <x:c r="BJ41" s="71"/>
      <x:c r="BK41" s="71"/>
      <x:c r="BL41" s="71"/>
      <x:c r="BM41" s="71" t="str">
        <x:v>Não informado</x:v>
      </x:c>
      <x:c r="BN41" s="71"/>
      <x:c r="BO41" s="71"/>
      <x:c r="BP41" s="71"/>
      <x:c r="BQ41" s="71"/>
    </x:row>
    <x:row r="42" ht="30" customHeight="1">
      <x:c r="A42" s="26" t="n">
        <x:v>41</x:v>
      </x:c>
      <x:c r="B42" s="26" t="str">
        <x:v>Conferido</x:v>
      </x:c>
      <x:c r="C42" s="63" t="n">
        <x:v>46297</x:v>
      </x:c>
      <x:c r="D42" s="26" t="str">
        <x:v>2026 Juried Members’ Exhibition</x:v>
      </x:c>
      <x:c r="E42" s="26" t="str">
        <x:v>Berkeley Art Center</x:v>
      </x:c>
      <x:c r="F42" s="26" t="str">
        <x:v>Exposição / Open call</x:v>
      </x:c>
      <x:c r="G42" s="26" t="str">
        <x:v>Exposição de membros jurada</x:v>
      </x:c>
      <x:c r="H42" s="26" t="str">
        <x:v>Estados Unidos</x:v>
      </x:c>
      <x:c r="I42" s="26" t="str">
        <x:v>América do Norte</x:v>
      </x:c>
      <x:c r="J42" s="30" t="str">
        <x:v>27/03/2026</x:v>
      </x:c>
      <x:c r="K42" s="26" t="n">
        <x:v>2026</x:v>
      </x:c>
      <x:c r="L42" s="38" t="str">
        <x:v>https://www.berkeleyartcenter.org/2026-call-for-submission-juried-members-exhibition</x:v>
      </x:c>
      <x:c r="M42" s="26" t="str">
        <x:v>Inglês</x:v>
      </x:c>
      <x:c r="N42" s="26" t="str">
        <x:v>Local</x:v>
      </x:c>
      <x:c r="O42" s="26" t="str">
        <x:v>Membros elegíveis do Berkeley Art Center conforme a chamada.</x:v>
      </x:c>
      <x:c r="P42" s="26" t="str">
        <x:v>Não informado</x:v>
      </x:c>
      <x:c r="Q42" s="32"/>
      <x:c r="R42" s="26"/>
      <x:c r="S42" s="26" t="str">
        <x:v>Não informado</x:v>
      </x:c>
      <x:c r="T42" s="26" t="str">
        <x:v>Não informado</x:v>
      </x:c>
      <x:c r="U42" s="26"/>
      <x:c r="V42" s="34"/>
      <x:c r="W42" s="34"/>
      <x:c r="X42" s="36"/>
      <x:c r="Y42" s="26" t="str">
        <x:v>Não informado</x:v>
      </x:c>
      <x:c r="Z42" s="26"/>
      <x:c r="AA42" s="26" t="str">
        <x:v>Não informado</x:v>
      </x:c>
      <x:c r="AB42" s="26"/>
      <x:c r="AC42" s="26" t="str">
        <x:v>Não informado</x:v>
      </x:c>
      <x:c r="AD42" s="26"/>
      <x:c r="AE42" s="26" t="str">
        <x:v>Não informado</x:v>
      </x:c>
      <x:c r="AF42" s="26"/>
      <x:c r="AG42" s="26" t="str">
        <x:v>Não informado</x:v>
      </x:c>
      <x:c r="AH42" s="26"/>
      <x:c r="AI42" s="26" t="str">
        <x:v>Não informado</x:v>
      </x:c>
      <x:c r="AJ42" s="26" t="str">
        <x:v>Não informado</x:v>
      </x:c>
      <x:c r="AK42" s="26" t="str">
        <x:v>Não informado</x:v>
      </x:c>
      <x:c r="AL42" s="26" t="str">
        <x:v>Não informado</x:v>
      </x:c>
      <x:c r="AM42" s="26" t="str">
        <x:v>Não informado</x:v>
      </x:c>
      <x:c r="AN42" s="26" t="str">
        <x:v>Não informado</x:v>
      </x:c>
      <x:c r="AO42" s="26" t="str">
        <x:v>Não informado</x:v>
      </x:c>
      <x:c r="AP42" s="26" t="str">
        <x:v>Não informado</x:v>
      </x:c>
      <x:c r="AQ42" s="26" t="str">
        <x:v>Não informado</x:v>
      </x:c>
      <x:c r="AR42" s="26" t="str">
        <x:v>Não informado</x:v>
      </x:c>
      <x:c r="AS42" s="26" t="str">
        <x:v>Não informado</x:v>
      </x:c>
      <x:c r="AT42" s="26" t="str">
        <x:v>Não</x:v>
      </x:c>
      <x:c r="AU42" s="26" t="str">
        <x:v>Não informado</x:v>
      </x:c>
      <x:c r="AV42" s="26" t="str">
        <x:v>Sim</x:v>
      </x:c>
      <x:c r="AW42" s="26" t="str">
        <x:v>Chamada de 20/02 a 27/03/2026; jurors Jackie Im e Aaron Harbour.</x:v>
      </x:c>
      <x:c r="AX42" s="40" t="str">
        <x:v>Fonte oficial Berkeley Art Center: 2026 Juried Members’ Exhibition, datas e jurors publicados.</x:v>
      </x:c>
      <x:c r="AY42" s="34" t="n">
        <x:f>COUNTIF(T42,"Obrigatório")+COUNTIF(Y42,"Obrigatório")+COUNTIF(AA42,"Obrigatório")+COUNTIF(AC42,"Obrigatório")+COUNTIF(AE42,"Obrigatório")+COUNTIF(AG42,"Obrigatório")+COUNTIF(AI42,"Obrigatório")+COUNTIF(AJ42,"Obrigatório")+COUNTIF(AK42,"Obrigatório")+COUNTIF(AL42,"Obrigatório")+COUNTIF(AM42,"Obrigatório")+COUNTIF(AN42,"Obrigatório")+COUNTIF(AO42,"Obrigatório")+COUNTIF(AP42,"Obrigatório")+COUNTIF(AQ42,"Obrigatório")+COUNTIF(AR42,"Obrigatório")</x:f>
        <x:v>0</x:v>
      </x:c>
      <x:c r="AZ42" s="26" t="str">
        <x:v>OK</x:v>
      </x:c>
      <x:c r="BA42" s="71"/>
      <x:c r="BB42" s="71"/>
      <x:c r="BC42" s="71"/>
      <x:c r="BD42" s="71"/>
      <x:c r="BE42" s="71"/>
      <x:c r="BF42" s="71" t="str">
        <x:v>Não informado</x:v>
      </x:c>
      <x:c r="BG42" s="71" t="str">
        <x:v>Não</x:v>
      </x:c>
      <x:c r="BH42" s="71" t="str">
        <x:v>Não informado</x:v>
      </x:c>
      <x:c r="BI42" s="71"/>
      <x:c r="BJ42" s="71"/>
      <x:c r="BK42" s="71"/>
      <x:c r="BL42" s="71"/>
      <x:c r="BM42" s="71" t="str">
        <x:v>Não informado</x:v>
      </x:c>
      <x:c r="BN42" s="71"/>
      <x:c r="BO42" s="71"/>
      <x:c r="BP42" s="71"/>
      <x:c r="BQ42" s="71"/>
    </x:row>
    <x:row r="43" ht="30" customHeight="1">
      <x:c r="A43" s="26" t="n">
        <x:v>42</x:v>
      </x:c>
      <x:c r="B43" s="26" t="str">
        <x:v>Conferido</x:v>
      </x:c>
      <x:c r="C43" s="63" t="n">
        <x:v>46297</x:v>
      </x:c>
      <x:c r="D43" s="26" t="str">
        <x:v>WSNC 2026 Annual Juried Exhibition</x:v>
      </x:c>
      <x:c r="E43" s="26" t="str">
        <x:v>Watercolor Society of North Carolina</x:v>
      </x:c>
      <x:c r="F43" s="26" t="str">
        <x:v>Exposição / Open call</x:v>
      </x:c>
      <x:c r="G43" s="26" t="str">
        <x:v>Exposição anual de aquarela</x:v>
      </x:c>
      <x:c r="H43" s="26" t="str">
        <x:v>Estados Unidos</x:v>
      </x:c>
      <x:c r="I43" s="26" t="str">
        <x:v>América do Norte</x:v>
      </x:c>
      <x:c r="J43" s="30" t="str">
        <x:v>13/07/2026 23:59 ET</x:v>
      </x:c>
      <x:c r="K43" s="26" t="n">
        <x:v>2026</x:v>
      </x:c>
      <x:c r="L43" s="38" t="str">
        <x:v>https://wsnc2026annual.artcall.org/</x:v>
      </x:c>
      <x:c r="M43" s="26" t="str">
        <x:v>Inglês</x:v>
      </x:c>
      <x:c r="N43" s="26" t="str">
        <x:v>Regional</x:v>
      </x:c>
      <x:c r="O43" s="26" t="str">
        <x:v>Artistas elegíveis segundo as regras da Watercolor Society of North Carolina.</x:v>
      </x:c>
      <x:c r="P43" s="26" t="str">
        <x:v>Sim</x:v>
      </x:c>
      <x:c r="Q43" s="32" t="n">
        <x:v>45</x:v>
      </x:c>
      <x:c r="R43" s="26" t="str">
        <x:v>USD</x:v>
      </x:c>
      <x:c r="S43" s="26" t="str">
        <x:v>Mais de US$ 6.000 em prémios.</x:v>
      </x:c>
      <x:c r="T43" s="26" t="str">
        <x:v>Obrigatório</x:v>
      </x:c>
      <x:c r="U43" s="26" t="str">
        <x:v>Upload de imagens</x:v>
      </x:c>
      <x:c r="V43" s="34"/>
      <x:c r="W43" s="34" t="n">
        <x:v>2</x:v>
      </x:c>
      <x:c r="X43" s="36"/>
      <x:c r="Y43" s="26" t="str">
        <x:v>Não informado</x:v>
      </x:c>
      <x:c r="Z43" s="26"/>
      <x:c r="AA43" s="26" t="str">
        <x:v>Não informado</x:v>
      </x:c>
      <x:c r="AB43" s="26"/>
      <x:c r="AC43" s="26" t="str">
        <x:v>Não informado</x:v>
      </x:c>
      <x:c r="AD43" s="26"/>
      <x:c r="AE43" s="26" t="str">
        <x:v>Não informado</x:v>
      </x:c>
      <x:c r="AF43" s="26"/>
      <x:c r="AG43" s="26" t="str">
        <x:v>Não informado</x:v>
      </x:c>
      <x:c r="AH43" s="26"/>
      <x:c r="AI43" s="26" t="str">
        <x:v>Não informado</x:v>
      </x:c>
      <x:c r="AJ43" s="26" t="str">
        <x:v>Não informado</x:v>
      </x:c>
      <x:c r="AK43" s="26" t="str">
        <x:v>Não informado</x:v>
      </x:c>
      <x:c r="AL43" s="26" t="str">
        <x:v>Não informado</x:v>
      </x:c>
      <x:c r="AM43" s="26" t="str">
        <x:v>Não informado</x:v>
      </x:c>
      <x:c r="AN43" s="26" t="str">
        <x:v>Não informado</x:v>
      </x:c>
      <x:c r="AO43" s="26" t="str">
        <x:v>Não informado</x:v>
      </x:c>
      <x:c r="AP43" s="26" t="str">
        <x:v>Não informado</x:v>
      </x:c>
      <x:c r="AQ43" s="26" t="str">
        <x:v>Não informado</x:v>
      </x:c>
      <x:c r="AR43" s="26" t="str">
        <x:v>Não informado</x:v>
      </x:c>
      <x:c r="AS43" s="26" t="str">
        <x:v>Não informado</x:v>
      </x:c>
      <x:c r="AT43" s="26" t="str">
        <x:v>Não</x:v>
      </x:c>
      <x:c r="AU43" s="26" t="str">
        <x:v>Não informado</x:v>
      </x:c>
      <x:c r="AV43" s="26" t="str">
        <x:v>Sim</x:v>
      </x:c>
      <x:c r="AW43" s="26" t="str">
        <x:v>JPG com menos de 5 MB e pelo menos 1200 px no lado maior; juror Michael Solovyev.</x:v>
      </x:c>
      <x:c r="AX43" s="40" t="str">
        <x:v>Plataforma oficial ArtCall: prazo 13/07/2026, taxa US$45, máximo 2 entradas e especificações de imagem.</x:v>
      </x:c>
      <x:c r="AY43" s="34" t="n">
        <x:f>COUNTIF(T43,"Obrigatório")+COUNTIF(Y43,"Obrigatório")+COUNTIF(AA43,"Obrigatório")+COUNTIF(AC43,"Obrigatório")+COUNTIF(AE43,"Obrigatório")+COUNTIF(AG43,"Obrigatório")+COUNTIF(AI43,"Obrigatório")+COUNTIF(AJ43,"Obrigatório")+COUNTIF(AK43,"Obrigatório")+COUNTIF(AL43,"Obrigatório")+COUNTIF(AM43,"Obrigatório")+COUNTIF(AN43,"Obrigatório")+COUNTIF(AO43,"Obrigatório")+COUNTIF(AP43,"Obrigatório")+COUNTIF(AQ43,"Obrigatório")+COUNTIF(AR43,"Obrigatório")</x:f>
        <x:v>1</x:v>
      </x:c>
      <x:c r="AZ43" s="26" t="str">
        <x:v>OK</x:v>
      </x:c>
      <x:c r="BA43" s="71"/>
      <x:c r="BB43" s="71" t="n">
        <x:v>5</x:v>
      </x:c>
      <x:c r="BC43" s="71"/>
      <x:c r="BD43" s="71" t="str">
        <x:v>Por imagem</x:v>
      </x:c>
      <x:c r="BE43" s="71"/>
      <x:c r="BF43" s="71" t="str">
        <x:v>Fixa</x:v>
      </x:c>
      <x:c r="BG43" s="71" t="str">
        <x:v>Não</x:v>
      </x:c>
      <x:c r="BH43" s="71" t="str">
        <x:v>Não informado</x:v>
      </x:c>
      <x:c r="BI43" s="71"/>
      <x:c r="BJ43" s="71"/>
      <x:c r="BK43" s="71"/>
      <x:c r="BL43" s="71"/>
      <x:c r="BM43" s="71" t="str">
        <x:v>Sim</x:v>
      </x:c>
      <x:c r="BN43" s="71" t="str">
        <x:v>mais de 6.000</x:v>
      </x:c>
      <x:c r="BO43" s="71" t="str">
        <x:v>USD</x:v>
      </x:c>
      <x:c r="BP43" s="71"/>
      <x:c r="BQ43" s="71" t="str">
        <x:v>Máximo de 2 obras / entradas.</x:v>
      </x:c>
    </x:row>
    <x:row r="44" ht="30" customHeight="1">
      <x:c r="A44" s="26" t="n">
        <x:v>43</x:v>
      </x:c>
      <x:c r="B44" s="26" t="str">
        <x:v>Conferido</x:v>
      </x:c>
      <x:c r="C44" s="63" t="n">
        <x:v>46297</x:v>
      </x:c>
      <x:c r="D44" s="26" t="str">
        <x:v>2026 Bank of the Arts National Juried Exhibition</x:v>
      </x:c>
      <x:c r="E44" s="26" t="str">
        <x:v>Craven Arts Council &amp; Gallery</x:v>
      </x:c>
      <x:c r="F44" s="26" t="str">
        <x:v>Exposição / Open call</x:v>
      </x:c>
      <x:c r="G44" s="26" t="str">
        <x:v>Exposição nacional jurada</x:v>
      </x:c>
      <x:c r="H44" s="26" t="str">
        <x:v>Estados Unidos</x:v>
      </x:c>
      <x:c r="I44" s="26" t="str">
        <x:v>América do Norte</x:v>
      </x:c>
      <x:c r="J44" s="30" t="str">
        <x:v>12/06/2026 23:59</x:v>
      </x:c>
      <x:c r="K44" s="26" t="n">
        <x:v>2026</x:v>
      </x:c>
      <x:c r="L44" s="38" t="str">
        <x:v>https://www.cravenarts.org/2026js.html</x:v>
      </x:c>
      <x:c r="M44" s="26" t="str">
        <x:v>Inglês</x:v>
      </x:c>
      <x:c r="N44" s="26" t="str">
        <x:v>Nacional</x:v>
      </x:c>
      <x:c r="O44" s="26" t="str">
        <x:v>Artistas visuais elegíveis segundo a chamada nacional.</x:v>
      </x:c>
      <x:c r="P44" s="26" t="str">
        <x:v>Não informado</x:v>
      </x:c>
      <x:c r="Q44" s="32"/>
      <x:c r="R44" s="26"/>
      <x:c r="S44" s="26" t="str">
        <x:v>Não informado</x:v>
      </x:c>
      <x:c r="T44" s="26" t="str">
        <x:v>Não informado</x:v>
      </x:c>
      <x:c r="U44" s="26"/>
      <x:c r="V44" s="34"/>
      <x:c r="W44" s="34"/>
      <x:c r="X44" s="36"/>
      <x:c r="Y44" s="26" t="str">
        <x:v>Não informado</x:v>
      </x:c>
      <x:c r="Z44" s="26"/>
      <x:c r="AA44" s="26" t="str">
        <x:v>Não informado</x:v>
      </x:c>
      <x:c r="AB44" s="26"/>
      <x:c r="AC44" s="26" t="str">
        <x:v>Não informado</x:v>
      </x:c>
      <x:c r="AD44" s="26"/>
      <x:c r="AE44" s="26" t="str">
        <x:v>Não informado</x:v>
      </x:c>
      <x:c r="AF44" s="26"/>
      <x:c r="AG44" s="26" t="str">
        <x:v>Não informado</x:v>
      </x:c>
      <x:c r="AH44" s="26"/>
      <x:c r="AI44" s="26" t="str">
        <x:v>Não informado</x:v>
      </x:c>
      <x:c r="AJ44" s="26" t="str">
        <x:v>Não informado</x:v>
      </x:c>
      <x:c r="AK44" s="26" t="str">
        <x:v>Não informado</x:v>
      </x:c>
      <x:c r="AL44" s="26" t="str">
        <x:v>Não informado</x:v>
      </x:c>
      <x:c r="AM44" s="26" t="str">
        <x:v>Não informado</x:v>
      </x:c>
      <x:c r="AN44" s="26" t="str">
        <x:v>Não informado</x:v>
      </x:c>
      <x:c r="AO44" s="26" t="str">
        <x:v>Não informado</x:v>
      </x:c>
      <x:c r="AP44" s="26" t="str">
        <x:v>Não informado</x:v>
      </x:c>
      <x:c r="AQ44" s="26" t="str">
        <x:v>Não informado</x:v>
      </x:c>
      <x:c r="AR44" s="26" t="str">
        <x:v>Não informado</x:v>
      </x:c>
      <x:c r="AS44" s="26" t="str">
        <x:v>Não informado</x:v>
      </x:c>
      <x:c r="AT44" s="26" t="str">
        <x:v>Não</x:v>
      </x:c>
      <x:c r="AU44" s="26" t="str">
        <x:v>Não informado</x:v>
      </x:c>
      <x:c r="AV44" s="26" t="str">
        <x:v>Sim</x:v>
      </x:c>
      <x:c r="AW44" s="26" t="str">
        <x:v>Chamada aberta em 01/03/2026, prazo 12/06/2026; juror Ben Billingsley.</x:v>
      </x:c>
      <x:c r="AX44" s="40" t="str">
        <x:v>Fonte oficial Craven Arts Council: edição nacional 2026 e calendário da submissão.</x:v>
      </x:c>
      <x:c r="AY44" s="34" t="n">
        <x:f>COUNTIF(T44,"Obrigatório")+COUNTIF(Y44,"Obrigatório")+COUNTIF(AA44,"Obrigatório")+COUNTIF(AC44,"Obrigatório")+COUNTIF(AE44,"Obrigatório")+COUNTIF(AG44,"Obrigatório")+COUNTIF(AI44,"Obrigatório")+COUNTIF(AJ44,"Obrigatório")+COUNTIF(AK44,"Obrigatório")+COUNTIF(AL44,"Obrigatório")+COUNTIF(AM44,"Obrigatório")+COUNTIF(AN44,"Obrigatório")+COUNTIF(AO44,"Obrigatório")+COUNTIF(AP44,"Obrigatório")+COUNTIF(AQ44,"Obrigatório")+COUNTIF(AR44,"Obrigatório")</x:f>
        <x:v>0</x:v>
      </x:c>
      <x:c r="AZ44" s="26" t="str">
        <x:v>OK</x:v>
      </x:c>
      <x:c r="BA44" s="71"/>
      <x:c r="BB44" s="71"/>
      <x:c r="BC44" s="71"/>
      <x:c r="BD44" s="71"/>
      <x:c r="BE44" s="71"/>
      <x:c r="BF44" s="71" t="str">
        <x:v>Não informado</x:v>
      </x:c>
      <x:c r="BG44" s="71" t="str">
        <x:v>Não</x:v>
      </x:c>
      <x:c r="BH44" s="71" t="str">
        <x:v>Não informado</x:v>
      </x:c>
      <x:c r="BI44" s="71"/>
      <x:c r="BJ44" s="71"/>
      <x:c r="BK44" s="71"/>
      <x:c r="BL44" s="71"/>
      <x:c r="BM44" s="71" t="str">
        <x:v>Não informado</x:v>
      </x:c>
      <x:c r="BN44" s="71"/>
      <x:c r="BO44" s="71"/>
      <x:c r="BP44" s="71"/>
      <x:c r="BQ44" s="71"/>
    </x:row>
    <x:row r="45" ht="30" customHeight="1">
      <x:c r="A45" s="26" t="n">
        <x:v>44</x:v>
      </x:c>
      <x:c r="B45" s="26" t="str">
        <x:v>Conferido</x:v>
      </x:c>
      <x:c r="C45" s="63" t="n">
        <x:v>46297</x:v>
      </x:c>
      <x:c r="D45" s="26" t="str">
        <x:v>SCA 2026 Open International Online Juried Exhibition</x:v>
      </x:c>
      <x:c r="E45" s="26" t="str">
        <x:v>Society of Canadian Artists</x:v>
      </x:c>
      <x:c r="F45" s="26" t="str">
        <x:v>Exposição / Open call</x:v>
      </x:c>
      <x:c r="G45" s="26" t="str">
        <x:v>Exposição internacional online</x:v>
      </x:c>
      <x:c r="H45" s="26" t="str">
        <x:v>Canadá</x:v>
      </x:c>
      <x:c r="I45" s="26" t="str">
        <x:v>América do Norte</x:v>
      </x:c>
      <x:c r="J45" s="30" t="str">
        <x:v>01/03/2026 23:59 ET</x:v>
      </x:c>
      <x:c r="K45" s="26" t="n">
        <x:v>2026</x:v>
      </x:c>
      <x:c r="L45" s="38" t="str">
        <x:v>https://2026scaopeninternational.artcall.org/</x:v>
      </x:c>
      <x:c r="M45" s="26" t="str">
        <x:v>Inglês</x:v>
      </x:c>
      <x:c r="N45" s="26" t="str">
        <x:v>Internacional</x:v>
      </x:c>
      <x:c r="O45" s="26" t="str">
        <x:v>Membros e não membros internacionais, conforme as regras da SCA.</x:v>
      </x:c>
      <x:c r="P45" s="26" t="str">
        <x:v>Sim</x:v>
      </x:c>
      <x:c r="Q45" s="32" t="str">
        <x:v>50 / 65 / 80</x:v>
      </x:c>
      <x:c r="R45" s="26" t="str">
        <x:v>CAD</x:v>
      </x:c>
      <x:c r="S45" s="26" t="str">
        <x:v>Prémios totalizando aproximadamente CAD 20.000.</x:v>
      </x:c>
      <x:c r="T45" s="26" t="str">
        <x:v>Obrigatório</x:v>
      </x:c>
      <x:c r="U45" s="26"/>
      <x:c r="V45" s="34"/>
      <x:c r="W45" s="34" t="n">
        <x:v>3</x:v>
      </x:c>
      <x:c r="X45" s="36"/>
      <x:c r="Y45" s="26" t="str">
        <x:v>Não informado</x:v>
      </x:c>
      <x:c r="Z45" s="26"/>
      <x:c r="AA45" s="26" t="str">
        <x:v>Não informado</x:v>
      </x:c>
      <x:c r="AB45" s="26"/>
      <x:c r="AC45" s="26" t="str">
        <x:v>Não informado</x:v>
      </x:c>
      <x:c r="AD45" s="26"/>
      <x:c r="AE45" s="26" t="str">
        <x:v>Não informado</x:v>
      </x:c>
      <x:c r="AF45" s="26"/>
      <x:c r="AG45" s="26" t="str">
        <x:v>Não informado</x:v>
      </x:c>
      <x:c r="AH45" s="26"/>
      <x:c r="AI45" s="26" t="str">
        <x:v>Não informado</x:v>
      </x:c>
      <x:c r="AJ45" s="26" t="str">
        <x:v>Não informado</x:v>
      </x:c>
      <x:c r="AK45" s="26" t="str">
        <x:v>Não informado</x:v>
      </x:c>
      <x:c r="AL45" s="26" t="str">
        <x:v>Não informado</x:v>
      </x:c>
      <x:c r="AM45" s="26" t="str">
        <x:v>Não informado</x:v>
      </x:c>
      <x:c r="AN45" s="26" t="str">
        <x:v>Não informado</x:v>
      </x:c>
      <x:c r="AO45" s="26" t="str">
        <x:v>Não informado</x:v>
      </x:c>
      <x:c r="AP45" s="26" t="str">
        <x:v>Não informado</x:v>
      </x:c>
      <x:c r="AQ45" s="26" t="str">
        <x:v>Não informado</x:v>
      </x:c>
      <x:c r="AR45" s="26" t="str">
        <x:v>Não informado</x:v>
      </x:c>
      <x:c r="AS45" s="26" t="str">
        <x:v>Não informado</x:v>
      </x:c>
      <x:c r="AT45" s="26" t="str">
        <x:v>Sim</x:v>
      </x:c>
      <x:c r="AU45" s="26" t="str">
        <x:v>Creative innovation, artistic expression e technical excellence, conforme rubric publicada.</x:v>
      </x:c>
      <x:c r="AV45" s="26" t="str">
        <x:v>Não informado</x:v>
      </x:c>
      <x:c r="AW45" s="26" t="str">
        <x:v>Taxa varia por condição de participação; até três obras, incluindo fotografia e outros meios.</x:v>
      </x:c>
      <x:c r="AX45" s="40" t="str">
        <x:v>Plataforma oficial ArtCall: prazo 01/03/2026, até 3 obras, taxas CAD50/65/80 e rubric de avaliação.</x:v>
      </x:c>
      <x:c r="AY45" s="34" t="n">
        <x:f>COUNTIF(T45,"Obrigatório")+COUNTIF(Y45,"Obrigatório")+COUNTIF(AA45,"Obrigatório")+COUNTIF(AC45,"Obrigatório")+COUNTIF(AE45,"Obrigatório")+COUNTIF(AG45,"Obrigatório")+COUNTIF(AI45,"Obrigatório")+COUNTIF(AJ45,"Obrigatório")+COUNTIF(AK45,"Obrigatório")+COUNTIF(AL45,"Obrigatório")+COUNTIF(AM45,"Obrigatório")+COUNTIF(AN45,"Obrigatório")+COUNTIF(AO45,"Obrigatório")+COUNTIF(AP45,"Obrigatório")+COUNTIF(AQ45,"Obrigatório")+COUNTIF(AR45,"Obrigatório")</x:f>
        <x:v>1</x:v>
      </x:c>
      <x:c r="AZ45" s="26" t="str">
        <x:v>OK</x:v>
      </x:c>
      <x:c r="BA45" s="71"/>
      <x:c r="BB45" s="71"/>
      <x:c r="BC45" s="71"/>
      <x:c r="BD45" s="71"/>
      <x:c r="BE45" s="71"/>
      <x:c r="BF45" s="71" t="str">
        <x:v>Variável por perfil</x:v>
      </x:c>
      <x:c r="BG45" s="71" t="str">
        <x:v>Não</x:v>
      </x:c>
      <x:c r="BH45" s="71" t="str">
        <x:v>Não informado</x:v>
      </x:c>
      <x:c r="BI45" s="71"/>
      <x:c r="BJ45" s="71"/>
      <x:c r="BK45" s="71"/>
      <x:c r="BL45" s="71"/>
      <x:c r="BM45" s="71" t="str">
        <x:v>Sim</x:v>
      </x:c>
      <x:c r="BN45" s="71" t="str">
        <x:v>20.000 total</x:v>
      </x:c>
      <x:c r="BO45" s="71" t="str">
        <x:v>CAD</x:v>
      </x:c>
      <x:c r="BP45" s="71"/>
      <x:c r="BQ45" s="71"/>
    </x:row>
    <x:row r="46" ht="30" customHeight="1">
      <x:c r="A46" s="26" t="n">
        <x:v>45</x:v>
      </x:c>
      <x:c r="B46" s="26" t="str">
        <x:v>Conferido</x:v>
      </x:c>
      <x:c r="C46" s="63" t="n">
        <x:v>46297</x:v>
      </x:c>
      <x:c r="D46" s="26" t="str">
        <x:v>All the Fixins: Artists from the South 2026</x:v>
      </x:c>
      <x:c r="E46" s="26" t="str">
        <x:v>Hammonds House Museum / organização da chamada</x:v>
      </x:c>
      <x:c r="F46" s="26" t="str">
        <x:v>Exposição / Open call</x:v>
      </x:c>
      <x:c r="G46" s="26" t="str">
        <x:v>Exposição regional jurada</x:v>
      </x:c>
      <x:c r="H46" s="26" t="str">
        <x:v>Estados Unidos</x:v>
      </x:c>
      <x:c r="I46" s="26" t="str">
        <x:v>América do Norte</x:v>
      </x:c>
      <x:c r="J46" s="30" t="str">
        <x:v>Não informado</x:v>
      </x:c>
      <x:c r="K46" s="26" t="n">
        <x:v>2026</x:v>
      </x:c>
      <x:c r="L46" s="38" t="str">
        <x:v>https://allthefixins2026.artcall.org/</x:v>
      </x:c>
      <x:c r="M46" s="26" t="str">
        <x:v>Inglês</x:v>
      </x:c>
      <x:c r="N46" s="26" t="str">
        <x:v>Regional</x:v>
      </x:c>
      <x:c r="O46" s="26" t="str">
        <x:v>Artistas que vivem ou trabalham no sul dos Estados Unidos, conforme a chamada.</x:v>
      </x:c>
      <x:c r="P46" s="26" t="str">
        <x:v>Sim</x:v>
      </x:c>
      <x:c r="Q46" s="32" t="n">
        <x:v>35</x:v>
      </x:c>
      <x:c r="R46" s="26" t="str">
        <x:v>USD</x:v>
      </x:c>
      <x:c r="S46" s="26" t="str">
        <x:v>Prémios de US$500, US$250 e US$100.</x:v>
      </x:c>
      <x:c r="T46" s="26" t="str">
        <x:v>Não informado</x:v>
      </x:c>
      <x:c r="U46" s="26"/>
      <x:c r="V46" s="34"/>
      <x:c r="W46" s="34"/>
      <x:c r="X46" s="36"/>
      <x:c r="Y46" s="26" t="str">
        <x:v>Não informado</x:v>
      </x:c>
      <x:c r="Z46" s="26"/>
      <x:c r="AA46" s="26" t="str">
        <x:v>Não informado</x:v>
      </x:c>
      <x:c r="AB46" s="26"/>
      <x:c r="AC46" s="26" t="str">
        <x:v>Não informado</x:v>
      </x:c>
      <x:c r="AD46" s="26"/>
      <x:c r="AE46" s="26" t="str">
        <x:v>Não informado</x:v>
      </x:c>
      <x:c r="AF46" s="26"/>
      <x:c r="AG46" s="26" t="str">
        <x:v>Não informado</x:v>
      </x:c>
      <x:c r="AH46" s="26"/>
      <x:c r="AI46" s="26" t="str">
        <x:v>Não informado</x:v>
      </x:c>
      <x:c r="AJ46" s="26" t="str">
        <x:v>Não informado</x:v>
      </x:c>
      <x:c r="AK46" s="26" t="str">
        <x:v>Não informado</x:v>
      </x:c>
      <x:c r="AL46" s="26" t="str">
        <x:v>Não informado</x:v>
      </x:c>
      <x:c r="AM46" s="26" t="str">
        <x:v>Não informado</x:v>
      </x:c>
      <x:c r="AN46" s="26" t="str">
        <x:v>Não informado</x:v>
      </x:c>
      <x:c r="AO46" s="26" t="str">
        <x:v>Não informado</x:v>
      </x:c>
      <x:c r="AP46" s="26" t="str">
        <x:v>Não informado</x:v>
      </x:c>
      <x:c r="AQ46" s="26" t="str">
        <x:v>Não informado</x:v>
      </x:c>
      <x:c r="AR46" s="26" t="str">
        <x:v>Não informado</x:v>
      </x:c>
      <x:c r="AS46" s="26" t="str">
        <x:v>Não informado</x:v>
      </x:c>
      <x:c r="AT46" s="26" t="str">
        <x:v>Não</x:v>
      </x:c>
      <x:c r="AU46" s="26" t="str">
        <x:v>Não informado</x:v>
      </x:c>
      <x:c r="AV46" s="26" t="str">
        <x:v>Sim</x:v>
      </x:c>
      <x:c r="AW46" s="26" t="str">
        <x:v>Exposição prevista de 08/05 a 04/07/2026; juror Susan Bridges.</x:v>
      </x:c>
      <x:c r="AX46" s="40" t="str">
        <x:v>Plataforma oficial ArtCall: taxa US$35, juror nomeada e valores de prémio publicados.</x:v>
      </x:c>
      <x:c r="AY46" s="34" t="n">
        <x:f>COUNTIF(T46,"Obrigatório")+COUNTIF(Y46,"Obrigatório")+COUNTIF(AA46,"Obrigatório")+COUNTIF(AC46,"Obrigatório")+COUNTIF(AE46,"Obrigatório")+COUNTIF(AG46,"Obrigatório")+COUNTIF(AI46,"Obrigatório")+COUNTIF(AJ46,"Obrigatório")+COUNTIF(AK46,"Obrigatório")+COUNTIF(AL46,"Obrigatório")+COUNTIF(AM46,"Obrigatório")+COUNTIF(AN46,"Obrigatório")+COUNTIF(AO46,"Obrigatório")+COUNTIF(AP46,"Obrigatório")+COUNTIF(AQ46,"Obrigatório")+COUNTIF(AR46,"Obrigatório")</x:f>
        <x:v>0</x:v>
      </x:c>
      <x:c r="AZ46" s="26" t="str">
        <x:v>OK</x:v>
      </x:c>
      <x:c r="BA46" s="71"/>
      <x:c r="BB46" s="71"/>
      <x:c r="BC46" s="71"/>
      <x:c r="BD46" s="71"/>
      <x:c r="BE46" s="71"/>
      <x:c r="BF46" s="71" t="str">
        <x:v>Fixa</x:v>
      </x:c>
      <x:c r="BG46" s="71" t="str">
        <x:v>Não</x:v>
      </x:c>
      <x:c r="BH46" s="71" t="str">
        <x:v>Não informado</x:v>
      </x:c>
      <x:c r="BI46" s="71"/>
      <x:c r="BJ46" s="71"/>
      <x:c r="BK46" s="71"/>
      <x:c r="BL46" s="71"/>
      <x:c r="BM46" s="71" t="str">
        <x:v>Sim</x:v>
      </x:c>
      <x:c r="BN46" s="71" t="str">
        <x:v>500 / 250 / 100</x:v>
      </x:c>
      <x:c r="BO46" s="71" t="str">
        <x:v>USD</x:v>
      </x:c>
      <x:c r="BP46" s="71"/>
      <x:c r="BQ46" s="71"/>
    </x:row>
    <x:row r="47" ht="30" customHeight="1">
      <x:c r="A47" s="26" t="n">
        <x:v>46</x:v>
      </x:c>
      <x:c r="B47" s="26" t="str">
        <x:v>Conferido</x:v>
      </x:c>
      <x:c r="C47" s="63" t="n">
        <x:v>46297</x:v>
      </x:c>
      <x:c r="D47" s="26" t="str">
        <x:v>Loops Expanded 2026 Open Call</x:v>
      </x:c>
      <x:c r="E47" s="26" t="str">
        <x:v>Loops Expanded</x:v>
      </x:c>
      <x:c r="F47" s="26" t="str">
        <x:v>Exposição / Open call</x:v>
      </x:c>
      <x:c r="G47" s="26" t="str">
        <x:v>Moving image / instalação audiovisual</x:v>
      </x:c>
      <x:c r="H47" s="26" t="str">
        <x:v>Não informado</x:v>
      </x:c>
      <x:c r="I47" s="26" t="str">
        <x:v>Europa</x:v>
      </x:c>
      <x:c r="J47" s="30" t="str">
        <x:v>30/03/2026</x:v>
      </x:c>
      <x:c r="K47" s="26" t="n">
        <x:v>2026</x:v>
      </x:c>
      <x:c r="L47" s="38" t="str">
        <x:v>https://loops-expanded.com/opencall/</x:v>
      </x:c>
      <x:c r="M47" s="26" t="str">
        <x:v>Inglês</x:v>
      </x:c>
      <x:c r="N47" s="26" t="str">
        <x:v>Internacional</x:v>
      </x:c>
      <x:c r="O47" s="26" t="str">
        <x:v>Artistas e coletivos de qualquer nacionalidade com obras de imagem em movimento em loop, single ou multi-channel.</x:v>
      </x:c>
      <x:c r="P47" s="26" t="str">
        <x:v>Não</x:v>
      </x:c>
      <x:c r="Q47" s="32"/>
      <x:c r="R47" s="26"/>
      <x:c r="S47" s="26" t="str">
        <x:v>Custos padrão de equipamento e exposição cobertos para obras single-channel; outras condições conforme projeto.</x:v>
      </x:c>
      <x:c r="T47" s="26" t="str">
        <x:v>Obrigatório</x:v>
      </x:c>
      <x:c r="U47" s="26" t="str">
        <x:v>Vídeo / link</x:v>
      </x:c>
      <x:c r="V47" s="34"/>
      <x:c r="W47" s="34" t="n">
        <x:v>2</x:v>
      </x:c>
      <x:c r="X47" s="36"/>
      <x:c r="Y47" s="26" t="str">
        <x:v>Não informado</x:v>
      </x:c>
      <x:c r="Z47" s="26"/>
      <x:c r="AA47" s="26" t="str">
        <x:v>Não informado</x:v>
      </x:c>
      <x:c r="AB47" s="26"/>
      <x:c r="AC47" s="26" t="str">
        <x:v>Não informado</x:v>
      </x:c>
      <x:c r="AD47" s="26"/>
      <x:c r="AE47" s="26" t="str">
        <x:v>Não informado</x:v>
      </x:c>
      <x:c r="AF47" s="26"/>
      <x:c r="AG47" s="26" t="str">
        <x:v>Não informado</x:v>
      </x:c>
      <x:c r="AH47" s="26"/>
      <x:c r="AI47" s="26" t="str">
        <x:v>Não informado</x:v>
      </x:c>
      <x:c r="AJ47" s="26" t="str">
        <x:v>Não informado</x:v>
      </x:c>
      <x:c r="AK47" s="26" t="str">
        <x:v>Não informado</x:v>
      </x:c>
      <x:c r="AL47" s="26" t="str">
        <x:v>Não informado</x:v>
      </x:c>
      <x:c r="AM47" s="26" t="str">
        <x:v>Não informado</x:v>
      </x:c>
      <x:c r="AN47" s="26" t="str">
        <x:v>Não informado</x:v>
      </x:c>
      <x:c r="AO47" s="26" t="str">
        <x:v>Não informado</x:v>
      </x:c>
      <x:c r="AP47" s="26" t="str">
        <x:v>Obrigatório</x:v>
      </x:c>
      <x:c r="AQ47" s="26" t="str">
        <x:v>Não informado</x:v>
      </x:c>
      <x:c r="AR47" s="26" t="str">
        <x:v>Não informado</x:v>
      </x:c>
      <x:c r="AS47" s="26" t="str">
        <x:v>Inglês</x:v>
      </x:c>
      <x:c r="AT47" s="26" t="str">
        <x:v>Não</x:v>
      </x:c>
      <x:c r="AU47" s="26" t="str">
        <x:v>Não informado</x:v>
      </x:c>
      <x:c r="AV47" s="26" t="str">
        <x:v>Não</x:v>
      </x:c>
      <x:c r="AW47" s="26" t="str">
        <x:v>Máximo de duas obras. A chamada informa ausência de submission fee e exhibition fee.</x:v>
      </x:c>
      <x:c r="AX47" s="40" t="str">
        <x:v>Fonte oficial Loops Expanded: prazo 30/03/2026, internacional, até 2 trabalhos e candidatura gratuita.</x:v>
      </x:c>
      <x:c r="AY47" s="34" t="n">
        <x:f>COUNTIF(T47,"Obrigatório")+COUNTIF(Y47,"Obrigatório")+COUNTIF(AA47,"Obrigatório")+COUNTIF(AC47,"Obrigatório")+COUNTIF(AE47,"Obrigatório")+COUNTIF(AG47,"Obrigatório")+COUNTIF(AI47,"Obrigatório")+COUNTIF(AJ47,"Obrigatório")+COUNTIF(AK47,"Obrigatório")+COUNTIF(AL47,"Obrigatório")+COUNTIF(AM47,"Obrigatório")+COUNTIF(AN47,"Obrigatório")+COUNTIF(AO47,"Obrigatório")+COUNTIF(AP47,"Obrigatório")+COUNTIF(AQ47,"Obrigatório")+COUNTIF(AR47,"Obrigatório")</x:f>
        <x:v>2</x:v>
      </x:c>
      <x:c r="AZ47" s="26" t="str">
        <x:v>OK</x:v>
      </x:c>
      <x:c r="BA47" s="71"/>
      <x:c r="BB47" s="71"/>
      <x:c r="BC47" s="71"/>
      <x:c r="BD47" s="71"/>
      <x:c r="BE47" s="71"/>
      <x:c r="BF47" s="71" t="str">
        <x:v>Gratuita</x:v>
      </x:c>
      <x:c r="BG47" s="71" t="str">
        <x:v>Não</x:v>
      </x:c>
      <x:c r="BH47" s="71" t="str">
        <x:v>Não informado</x:v>
      </x:c>
      <x:c r="BI47" s="71"/>
      <x:c r="BJ47" s="71"/>
      <x:c r="BK47" s="71"/>
      <x:c r="BL47" s="71"/>
      <x:c r="BM47" s="71" t="str">
        <x:v>Não informado</x:v>
      </x:c>
      <x:c r="BN47" s="71"/>
      <x:c r="BO47" s="71"/>
      <x:c r="BP47" s="71" t="str">
        <x:v>Custos padrão de equipamento e exposição para single-channel.</x:v>
      </x:c>
      <x:c r="BQ47" s="71"/>
    </x:row>
    <x:row r="48" ht="30" customHeight="1">
      <x:c r="A48" s="26" t="n">
        <x:v>47</x:v>
      </x:c>
      <x:c r="B48" s="26" t="str">
        <x:v>Conferido</x:v>
      </x:c>
      <x:c r="C48" s="63" t="n">
        <x:v>46297</x:v>
      </x:c>
      <x:c r="D48" s="26" t="str">
        <x:v>Contextile 2026 International Exhibition Open Call</x:v>
      </x:c>
      <x:c r="E48" s="26" t="str">
        <x:v>Contextile</x:v>
      </x:c>
      <x:c r="F48" s="26" t="str">
        <x:v>Exposição / Open call</x:v>
      </x:c>
      <x:c r="G48" s="26" t="str">
        <x:v>Exposição internacional de arte têxtil</x:v>
      </x:c>
      <x:c r="H48" s="26" t="str">
        <x:v>Portugal</x:v>
      </x:c>
      <x:c r="I48" s="26" t="str">
        <x:v>Europa</x:v>
      </x:c>
      <x:c r="J48" s="30" t="str">
        <x:v>Não informado</x:v>
      </x:c>
      <x:c r="K48" s="26" t="n">
        <x:v>2026</x:v>
      </x:c>
      <x:c r="L48" s="38" t="str">
        <x:v>https://contextile.pt/2026-open-call-exposicao-internacional/</x:v>
      </x:c>
      <x:c r="M48" s="26" t="str">
        <x:v>Multilíngue</x:v>
      </x:c>
      <x:c r="N48" s="26" t="str">
        <x:v>Internacional</x:v>
      </x:c>
      <x:c r="O48" s="26" t="str">
        <x:v>Artistas internacionais de arte têxtil contemporânea conforme o regulamento da Contextile 2026.</x:v>
      </x:c>
      <x:c r="P48" s="26" t="str">
        <x:v>Não informado</x:v>
      </x:c>
      <x:c r="Q48" s="32"/>
      <x:c r="R48" s="26"/>
      <x:c r="S48" s="26" t="str">
        <x:v>Não informado</x:v>
      </x:c>
      <x:c r="T48" s="26" t="str">
        <x:v>Não informado</x:v>
      </x:c>
      <x:c r="U48" s="26"/>
      <x:c r="V48" s="34"/>
      <x:c r="W48" s="34"/>
      <x:c r="X48" s="36"/>
      <x:c r="Y48" s="26" t="str">
        <x:v>Não informado</x:v>
      </x:c>
      <x:c r="Z48" s="26"/>
      <x:c r="AA48" s="26" t="str">
        <x:v>Não informado</x:v>
      </x:c>
      <x:c r="AB48" s="26"/>
      <x:c r="AC48" s="26" t="str">
        <x:v>Não informado</x:v>
      </x:c>
      <x:c r="AD48" s="26"/>
      <x:c r="AE48" s="26" t="str">
        <x:v>Não informado</x:v>
      </x:c>
      <x:c r="AF48" s="26"/>
      <x:c r="AG48" s="26" t="str">
        <x:v>Não informado</x:v>
      </x:c>
      <x:c r="AH48" s="26"/>
      <x:c r="AI48" s="26" t="str">
        <x:v>Não informado</x:v>
      </x:c>
      <x:c r="AJ48" s="26" t="str">
        <x:v>Não informado</x:v>
      </x:c>
      <x:c r="AK48" s="26" t="str">
        <x:v>Não informado</x:v>
      </x:c>
      <x:c r="AL48" s="26" t="str">
        <x:v>Não informado</x:v>
      </x:c>
      <x:c r="AM48" s="26" t="str">
        <x:v>Não informado</x:v>
      </x:c>
      <x:c r="AN48" s="26" t="str">
        <x:v>Não informado</x:v>
      </x:c>
      <x:c r="AO48" s="26" t="str">
        <x:v>Não informado</x:v>
      </x:c>
      <x:c r="AP48" s="26" t="str">
        <x:v>Não informado</x:v>
      </x:c>
      <x:c r="AQ48" s="26" t="str">
        <x:v>Não informado</x:v>
      </x:c>
      <x:c r="AR48" s="26" t="str">
        <x:v>Não informado</x:v>
      </x:c>
      <x:c r="AS48" s="26" t="str">
        <x:v>Não informado</x:v>
      </x:c>
      <x:c r="AT48" s="26" t="str">
        <x:v>Não</x:v>
      </x:c>
      <x:c r="AU48" s="26" t="str">
        <x:v>Não informado</x:v>
      </x:c>
      <x:c r="AV48" s="26" t="str">
        <x:v>Não informado</x:v>
      </x:c>
      <x:c r="AW48" s="26" t="str">
        <x:v>Exposição internacional prevista em Guimarães, de 05/09 a 29/11/2026.</x:v>
      </x:c>
      <x:c r="AX48" s="40" t="str">
        <x:v>Fonte oficial Contextile: open call da Exposição Internacional 2026.</x:v>
      </x:c>
      <x:c r="AY48" s="34" t="n">
        <x:f>COUNTIF(T48,"Obrigatório")+COUNTIF(Y48,"Obrigatório")+COUNTIF(AA48,"Obrigatório")+COUNTIF(AC48,"Obrigatório")+COUNTIF(AE48,"Obrigatório")+COUNTIF(AG48,"Obrigatório")+COUNTIF(AI48,"Obrigatório")+COUNTIF(AJ48,"Obrigatório")+COUNTIF(AK48,"Obrigatório")+COUNTIF(AL48,"Obrigatório")+COUNTIF(AM48,"Obrigatório")+COUNTIF(AN48,"Obrigatório")+COUNTIF(AO48,"Obrigatório")+COUNTIF(AP48,"Obrigatório")+COUNTIF(AQ48,"Obrigatório")+COUNTIF(AR48,"Obrigatório")</x:f>
        <x:v>0</x:v>
      </x:c>
      <x:c r="AZ48" s="26" t="str">
        <x:v>OK</x:v>
      </x:c>
      <x:c r="BA48" s="71"/>
      <x:c r="BB48" s="71"/>
      <x:c r="BC48" s="71"/>
      <x:c r="BD48" s="71"/>
      <x:c r="BE48" s="71"/>
      <x:c r="BF48" s="71" t="str">
        <x:v>Não informado</x:v>
      </x:c>
      <x:c r="BG48" s="71" t="str">
        <x:v>Não</x:v>
      </x:c>
      <x:c r="BH48" s="71" t="str">
        <x:v>Não informado</x:v>
      </x:c>
      <x:c r="BI48" s="71"/>
      <x:c r="BJ48" s="71"/>
      <x:c r="BK48" s="71"/>
      <x:c r="BL48" s="71"/>
      <x:c r="BM48" s="71" t="str">
        <x:v>Não informado</x:v>
      </x:c>
      <x:c r="BN48" s="71"/>
      <x:c r="BO48" s="71"/>
      <x:c r="BP48" s="71"/>
      <x:c r="BQ48" s="71"/>
    </x:row>
    <x:row r="49" ht="30" customHeight="1">
      <x:c r="A49" s="26" t="n">
        <x:v>48</x:v>
      </x:c>
      <x:c r="B49" s="26" t="str">
        <x:v>Conferido</x:v>
      </x:c>
      <x:c r="C49" s="63" t="n">
        <x:v>46297</x:v>
      </x:c>
      <x:c r="D49" s="26" t="str">
        <x:v>Kranj Foto Fest Open Call for Exhibitions 2026</x:v>
      </x:c>
      <x:c r="E49" s="26" t="str">
        <x:v>Kranj Foto Fest</x:v>
      </x:c>
      <x:c r="F49" s="26" t="str">
        <x:v>Exposição / Open call</x:v>
      </x:c>
      <x:c r="G49" s="26" t="str">
        <x:v>Open call internacional de fotografia</x:v>
      </x:c>
      <x:c r="H49" s="26" t="str">
        <x:v>Eslovénia</x:v>
      </x:c>
      <x:c r="I49" s="26" t="str">
        <x:v>Europa</x:v>
      </x:c>
      <x:c r="J49" s="30" t="str">
        <x:v>Não informado</x:v>
      </x:c>
      <x:c r="K49" s="26" t="n">
        <x:v>2026</x:v>
      </x:c>
      <x:c r="L49" s="38" t="str">
        <x:v>https://kranjfotofest.org/en/open-call-2026/</x:v>
      </x:c>
      <x:c r="M49" s="26" t="str">
        <x:v>Inglês</x:v>
      </x:c>
      <x:c r="N49" s="26" t="str">
        <x:v>Internacional</x:v>
      </x:c>
      <x:c r="O49" s="26" t="str">
        <x:v>Fotógrafos e artistas visuais com projetos fotográficos elegíveis segundo a chamada.</x:v>
      </x:c>
      <x:c r="P49" s="26" t="str">
        <x:v>Não informado</x:v>
      </x:c>
      <x:c r="Q49" s="32"/>
      <x:c r="R49" s="26"/>
      <x:c r="S49" s="26" t="str">
        <x:v>Um projeto recebe exposição individual e €1.000; despesas de viagem até €400 e 3 noites de alojamento. Projetos de grupo recebem apoio de produção.</x:v>
      </x:c>
      <x:c r="T49" s="26" t="str">
        <x:v>Não informado</x:v>
      </x:c>
      <x:c r="U49" s="26"/>
      <x:c r="V49" s="34"/>
      <x:c r="W49" s="34"/>
      <x:c r="X49" s="36"/>
      <x:c r="Y49" s="26" t="str">
        <x:v>Não informado</x:v>
      </x:c>
      <x:c r="Z49" s="26"/>
      <x:c r="AA49" s="26" t="str">
        <x:v>Não informado</x:v>
      </x:c>
      <x:c r="AB49" s="26"/>
      <x:c r="AC49" s="26" t="str">
        <x:v>Não informado</x:v>
      </x:c>
      <x:c r="AD49" s="26"/>
      <x:c r="AE49" s="26" t="str">
        <x:v>Não informado</x:v>
      </x:c>
      <x:c r="AF49" s="26"/>
      <x:c r="AG49" s="26" t="str">
        <x:v>Não informado</x:v>
      </x:c>
      <x:c r="AH49" s="26"/>
      <x:c r="AI49" s="26" t="str">
        <x:v>Não informado</x:v>
      </x:c>
      <x:c r="AJ49" s="26" t="str">
        <x:v>Não informado</x:v>
      </x:c>
      <x:c r="AK49" s="26" t="str">
        <x:v>Não informado</x:v>
      </x:c>
      <x:c r="AL49" s="26" t="str">
        <x:v>Não informado</x:v>
      </x:c>
      <x:c r="AM49" s="26" t="str">
        <x:v>Não informado</x:v>
      </x:c>
      <x:c r="AN49" s="26" t="str">
        <x:v>Não informado</x:v>
      </x:c>
      <x:c r="AO49" s="26" t="str">
        <x:v>Não informado</x:v>
      </x:c>
      <x:c r="AP49" s="26" t="str">
        <x:v>Não informado</x:v>
      </x:c>
      <x:c r="AQ49" s="26" t="str">
        <x:v>Não informado</x:v>
      </x:c>
      <x:c r="AR49" s="26" t="str">
        <x:v>Não informado</x:v>
      </x:c>
      <x:c r="AS49" s="26" t="str">
        <x:v>Não informado</x:v>
      </x:c>
      <x:c r="AT49" s="26" t="str">
        <x:v>Não</x:v>
      </x:c>
      <x:c r="AU49" s="26" t="str">
        <x:v>Não informado</x:v>
      </x:c>
      <x:c r="AV49" s="26" t="str">
        <x:v>Não informado</x:v>
      </x:c>
      <x:c r="AW49" s="26" t="str">
        <x:v>A chamada prevê um vencedor de exposição solo e seleção adicional para exposições coletivas.</x:v>
      </x:c>
      <x:c r="AX49" s="40" t="str">
        <x:v>Fonte oficial Kranj Foto Fest: prémio €1.000, apoio de viagem/alojamento e produção de projetos selecionados.</x:v>
      </x:c>
      <x:c r="AY49" s="34" t="n">
        <x:f>COUNTIF(T49,"Obrigatório")+COUNTIF(Y49,"Obrigatório")+COUNTIF(AA49,"Obrigatório")+COUNTIF(AC49,"Obrigatório")+COUNTIF(AE49,"Obrigatório")+COUNTIF(AG49,"Obrigatório")+COUNTIF(AI49,"Obrigatório")+COUNTIF(AJ49,"Obrigatório")+COUNTIF(AK49,"Obrigatório")+COUNTIF(AL49,"Obrigatório")+COUNTIF(AM49,"Obrigatório")+COUNTIF(AN49,"Obrigatório")+COUNTIF(AO49,"Obrigatório")+COUNTIF(AP49,"Obrigatório")+COUNTIF(AQ49,"Obrigatório")+COUNTIF(AR49,"Obrigatório")</x:f>
        <x:v>0</x:v>
      </x:c>
      <x:c r="AZ49" s="26" t="str">
        <x:v>OK</x:v>
      </x:c>
      <x:c r="BA49" s="71"/>
      <x:c r="BB49" s="71"/>
      <x:c r="BC49" s="71"/>
      <x:c r="BD49" s="71"/>
      <x:c r="BE49" s="71"/>
      <x:c r="BF49" s="71" t="str">
        <x:v>Não informado</x:v>
      </x:c>
      <x:c r="BG49" s="71" t="str">
        <x:v>Não</x:v>
      </x:c>
      <x:c r="BH49" s="71" t="str">
        <x:v>Não informado</x:v>
      </x:c>
      <x:c r="BI49" s="71"/>
      <x:c r="BJ49" s="71"/>
      <x:c r="BK49" s="71"/>
      <x:c r="BL49" s="71"/>
      <x:c r="BM49" s="71" t="str">
        <x:v>Sim</x:v>
      </x:c>
      <x:c r="BN49" s="71" t="str">
        <x:v>1.000</x:v>
      </x:c>
      <x:c r="BO49" s="71" t="str">
        <x:v>EUR</x:v>
      </x:c>
      <x:c r="BP49" s="71" t="str">
        <x:v>Viagem até €400, alojamento e produção de exposição.</x:v>
      </x:c>
      <x:c r="BQ49" s="71"/>
    </x:row>
    <x:row r="50" ht="30" customHeight="1">
      <x:c r="A50" s="26" t="n">
        <x:v>49</x:v>
      </x:c>
      <x:c r="B50" s="26" t="str">
        <x:v>Conferido</x:v>
      </x:c>
      <x:c r="C50" s="63" t="n">
        <x:v>46297</x:v>
      </x:c>
      <x:c r="D50" s="26" t="str">
        <x:v>AOY Art Center 14th Annual Juried Show</x:v>
      </x:c>
      <x:c r="E50" s="26" t="str">
        <x:v>AOY Art Center</x:v>
      </x:c>
      <x:c r="F50" s="26" t="str">
        <x:v>Exposição / Open call</x:v>
      </x:c>
      <x:c r="G50" s="26" t="str">
        <x:v>Exposição anual jurada</x:v>
      </x:c>
      <x:c r="H50" s="26" t="str">
        <x:v>Estados Unidos</x:v>
      </x:c>
      <x:c r="I50" s="26" t="str">
        <x:v>América do Norte</x:v>
      </x:c>
      <x:c r="J50" s="30" t="str">
        <x:v>13/03/2026</x:v>
      </x:c>
      <x:c r="K50" s="26" t="n">
        <x:v>2026</x:v>
      </x:c>
      <x:c r="L50" s="38" t="str">
        <x:v>https://2026aoyjuriedshow.artcall.org/</x:v>
      </x:c>
      <x:c r="M50" s="26" t="str">
        <x:v>Inglês</x:v>
      </x:c>
      <x:c r="N50" s="26" t="str">
        <x:v>Nacional</x:v>
      </x:c>
      <x:c r="O50" s="26" t="str">
        <x:v>Artistas com 18 anos ou mais; obra original conforme regras da chamada.</x:v>
      </x:c>
      <x:c r="P50" s="26" t="str">
        <x:v>Sim</x:v>
      </x:c>
      <x:c r="Q50" s="32" t="str">
        <x:v>40 membros / 55 não membros</x:v>
      </x:c>
      <x:c r="R50" s="26" t="str">
        <x:v>USD</x:v>
      </x:c>
      <x:c r="S50" s="26" t="str">
        <x:v>Prémios de US$1.000, US$500 e US$250.</x:v>
      </x:c>
      <x:c r="T50" s="26" t="str">
        <x:v>Obrigatório</x:v>
      </x:c>
      <x:c r="U50" s="26"/>
      <x:c r="V50" s="34"/>
      <x:c r="W50" s="34" t="n">
        <x:v>3</x:v>
      </x:c>
      <x:c r="X50" s="36"/>
      <x:c r="Y50" s="26" t="str">
        <x:v>Não informado</x:v>
      </x:c>
      <x:c r="Z50" s="26"/>
      <x:c r="AA50" s="26" t="str">
        <x:v>Não informado</x:v>
      </x:c>
      <x:c r="AB50" s="26"/>
      <x:c r="AC50" s="26" t="str">
        <x:v>Não informado</x:v>
      </x:c>
      <x:c r="AD50" s="26"/>
      <x:c r="AE50" s="26" t="str">
        <x:v>Não informado</x:v>
      </x:c>
      <x:c r="AF50" s="26"/>
      <x:c r="AG50" s="26" t="str">
        <x:v>Não informado</x:v>
      </x:c>
      <x:c r="AH50" s="26"/>
      <x:c r="AI50" s="26" t="str">
        <x:v>Não informado</x:v>
      </x:c>
      <x:c r="AJ50" s="26" t="str">
        <x:v>Não informado</x:v>
      </x:c>
      <x:c r="AK50" s="26" t="str">
        <x:v>Não informado</x:v>
      </x:c>
      <x:c r="AL50" s="26" t="str">
        <x:v>Não informado</x:v>
      </x:c>
      <x:c r="AM50" s="26" t="str">
        <x:v>Não informado</x:v>
      </x:c>
      <x:c r="AN50" s="26" t="str">
        <x:v>Não informado</x:v>
      </x:c>
      <x:c r="AO50" s="26" t="str">
        <x:v>Não informado</x:v>
      </x:c>
      <x:c r="AP50" s="26" t="str">
        <x:v>Não informado</x:v>
      </x:c>
      <x:c r="AQ50" s="26" t="str">
        <x:v>Não informado</x:v>
      </x:c>
      <x:c r="AR50" s="26" t="str">
        <x:v>Não informado</x:v>
      </x:c>
      <x:c r="AS50" s="26" t="str">
        <x:v>Não informado</x:v>
      </x:c>
      <x:c r="AT50" s="26" t="str">
        <x:v>Não</x:v>
      </x:c>
      <x:c r="AU50" s="26" t="str">
        <x:v>Não informado</x:v>
      </x:c>
      <x:c r="AV50" s="26" t="str">
        <x:v>Não informado</x:v>
      </x:c>
      <x:c r="AW50" s="26" t="str">
        <x:v>Exposição 10/04–03/05/2026; máximo de três obras.</x:v>
      </x:c>
      <x:c r="AX50" s="40" t="str">
        <x:v>Plataforma oficial ArtCall: prazo 13/03/2026, até 3 obras, taxas e prémios publicados.</x:v>
      </x:c>
      <x:c r="AY50" s="34" t="n">
        <x:f>COUNTIF(T50,"Obrigatório")+COUNTIF(Y50,"Obrigatório")+COUNTIF(AA50,"Obrigatório")+COUNTIF(AC50,"Obrigatório")+COUNTIF(AE50,"Obrigatório")+COUNTIF(AG50,"Obrigatório")+COUNTIF(AI50,"Obrigatório")+COUNTIF(AJ50,"Obrigatório")+COUNTIF(AK50,"Obrigatório")+COUNTIF(AL50,"Obrigatório")+COUNTIF(AM50,"Obrigatório")+COUNTIF(AN50,"Obrigatório")+COUNTIF(AO50,"Obrigatório")+COUNTIF(AP50,"Obrigatório")+COUNTIF(AQ50,"Obrigatório")+COUNTIF(AR50,"Obrigatório")</x:f>
        <x:v>1</x:v>
      </x:c>
      <x:c r="AZ50" s="26" t="str">
        <x:v>OK</x:v>
      </x:c>
      <x:c r="BA50" s="71"/>
      <x:c r="BB50" s="71"/>
      <x:c r="BC50" s="71"/>
      <x:c r="BD50" s="71"/>
      <x:c r="BE50" s="71"/>
      <x:c r="BF50" s="71" t="str">
        <x:v>Variável por perfil</x:v>
      </x:c>
      <x:c r="BG50" s="71" t="str">
        <x:v>Não</x:v>
      </x:c>
      <x:c r="BH50" s="71" t="str">
        <x:v>Não informado</x:v>
      </x:c>
      <x:c r="BI50" s="71"/>
      <x:c r="BJ50" s="71"/>
      <x:c r="BK50" s="71"/>
      <x:c r="BL50" s="71"/>
      <x:c r="BM50" s="71" t="str">
        <x:v>Sim</x:v>
      </x:c>
      <x:c r="BN50" s="71" t="str">
        <x:v>1.000 / 500 / 250</x:v>
      </x:c>
      <x:c r="BO50" s="71" t="str">
        <x:v>USD</x:v>
      </x:c>
      <x:c r="BP50" s="71"/>
      <x:c r="BQ50" s="71"/>
    </x:row>
    <x:row r="51" ht="30" customHeight="1">
      <x:c r="A51" s="26" t="n">
        <x:v>50</x:v>
      </x:c>
      <x:c r="B51" s="26" t="str">
        <x:v>Conferido</x:v>
      </x:c>
      <x:c r="C51" s="63" t="n">
        <x:v>46297</x:v>
      </x:c>
      <x:c r="D51" s="26" t="str">
        <x:v>Edward Hopper House 2026 Juried Exhibition: 55x2</x:v>
      </x:c>
      <x:c r="E51" s="26" t="str">
        <x:v>Edward Hopper House Museum &amp; Study Center</x:v>
      </x:c>
      <x:c r="F51" s="26" t="str">
        <x:v>Exposição / Open call</x:v>
      </x:c>
      <x:c r="G51" s="26" t="str">
        <x:v>Exposição jurada</x:v>
      </x:c>
      <x:c r="H51" s="26" t="str">
        <x:v>Estados Unidos</x:v>
      </x:c>
      <x:c r="I51" s="26" t="str">
        <x:v>América do Norte</x:v>
      </x:c>
      <x:c r="J51" s="30" t="str">
        <x:v>09/01/2026 23:59</x:v>
      </x:c>
      <x:c r="K51" s="26" t="n">
        <x:v>2026</x:v>
      </x:c>
      <x:c r="L51" s="38" t="str">
        <x:v>https://edwardhopperhousejuried2026exhibit.artcall.org/</x:v>
      </x:c>
      <x:c r="M51" s="26" t="str">
        <x:v>Inglês</x:v>
      </x:c>
      <x:c r="N51" s="26" t="str">
        <x:v>Nacional</x:v>
      </x:c>
      <x:c r="O51" s="26" t="str">
        <x:v>Artistas com 18 anos ou mais; membros e não membros; trabalhos produzidos após 01/01/2023 e não exibidos anteriormente no EHHM.</x:v>
      </x:c>
      <x:c r="P51" s="26" t="str">
        <x:v>Não informado</x:v>
      </x:c>
      <x:c r="Q51" s="32"/>
      <x:c r="R51" s="26"/>
      <x:c r="S51" s="26" t="str">
        <x:v>Não informado</x:v>
      </x:c>
      <x:c r="T51" s="26" t="str">
        <x:v>Não informado</x:v>
      </x:c>
      <x:c r="U51" s="26"/>
      <x:c r="V51" s="34"/>
      <x:c r="W51" s="34"/>
      <x:c r="X51" s="36"/>
      <x:c r="Y51" s="26" t="str">
        <x:v>Não informado</x:v>
      </x:c>
      <x:c r="Z51" s="26"/>
      <x:c r="AA51" s="26" t="str">
        <x:v>Não informado</x:v>
      </x:c>
      <x:c r="AB51" s="26"/>
      <x:c r="AC51" s="26" t="str">
        <x:v>Não informado</x:v>
      </x:c>
      <x:c r="AD51" s="26"/>
      <x:c r="AE51" s="26" t="str">
        <x:v>Não informado</x:v>
      </x:c>
      <x:c r="AF51" s="26"/>
      <x:c r="AG51" s="26" t="str">
        <x:v>Não informado</x:v>
      </x:c>
      <x:c r="AH51" s="26"/>
      <x:c r="AI51" s="26" t="str">
        <x:v>Não informado</x:v>
      </x:c>
      <x:c r="AJ51" s="26" t="str">
        <x:v>Não informado</x:v>
      </x:c>
      <x:c r="AK51" s="26" t="str">
        <x:v>Não informado</x:v>
      </x:c>
      <x:c r="AL51" s="26" t="str">
        <x:v>Não informado</x:v>
      </x:c>
      <x:c r="AM51" s="26" t="str">
        <x:v>Não informado</x:v>
      </x:c>
      <x:c r="AN51" s="26" t="str">
        <x:v>Não informado</x:v>
      </x:c>
      <x:c r="AO51" s="26" t="str">
        <x:v>Não informado</x:v>
      </x:c>
      <x:c r="AP51" s="26" t="str">
        <x:v>Não informado</x:v>
      </x:c>
      <x:c r="AQ51" s="26" t="str">
        <x:v>Não informado</x:v>
      </x:c>
      <x:c r="AR51" s="26" t="str">
        <x:v>Não informado</x:v>
      </x:c>
      <x:c r="AS51" s="26" t="str">
        <x:v>Não informado</x:v>
      </x:c>
      <x:c r="AT51" s="26" t="str">
        <x:v>Não</x:v>
      </x:c>
      <x:c r="AU51" s="26" t="str">
        <x:v>Não informado</x:v>
      </x:c>
      <x:c r="AV51" s="26" t="str">
        <x:v>Sim</x:v>
      </x:c>
      <x:c r="AW51" s="26" t="str">
        <x:v>Juror Indira Abiskaroon Valbuena; exposição dividida em duas partes, de fevereiro a abril de 2026.</x:v>
      </x:c>
      <x:c r="AX51" s="40" t="str">
        <x:v>Plataforma oficial ArtCall: deadline estendido 09/01/2026 e critérios básicos de elegibilidade publicados.</x:v>
      </x:c>
      <x:c r="AY51" s="34" t="n">
        <x:f>COUNTIF(T51,"Obrigatório")+COUNTIF(Y51,"Obrigatório")+COUNTIF(AA51,"Obrigatório")+COUNTIF(AC51,"Obrigatório")+COUNTIF(AE51,"Obrigatório")+COUNTIF(AG51,"Obrigatório")+COUNTIF(AI51,"Obrigatório")+COUNTIF(AJ51,"Obrigatório")+COUNTIF(AK51,"Obrigatório")+COUNTIF(AL51,"Obrigatório")+COUNTIF(AM51,"Obrigatório")+COUNTIF(AN51,"Obrigatório")+COUNTIF(AO51,"Obrigatório")+COUNTIF(AP51,"Obrigatório")+COUNTIF(AQ51,"Obrigatório")+COUNTIF(AR51,"Obrigatório")</x:f>
        <x:v>0</x:v>
      </x:c>
      <x:c r="AZ51" s="26" t="str">
        <x:v>OK</x:v>
      </x:c>
      <x:c r="BA51" s="71"/>
      <x:c r="BB51" s="71"/>
      <x:c r="BC51" s="71"/>
      <x:c r="BD51" s="71"/>
      <x:c r="BE51" s="71"/>
      <x:c r="BF51" s="71" t="str">
        <x:v>Não informado</x:v>
      </x:c>
      <x:c r="BG51" s="71" t="str">
        <x:v>Não</x:v>
      </x:c>
      <x:c r="BH51" s="71" t="str">
        <x:v>Não informado</x:v>
      </x:c>
      <x:c r="BI51" s="71"/>
      <x:c r="BJ51" s="71"/>
      <x:c r="BK51" s="71"/>
      <x:c r="BL51" s="71"/>
      <x:c r="BM51" s="71" t="str">
        <x:v>Não informado</x:v>
      </x:c>
      <x:c r="BN51" s="71"/>
      <x:c r="BO51" s="71"/>
      <x:c r="BP51" s="71"/>
      <x:c r="BQ51" s="71"/>
    </x:row>
    <x:row r="52" ht="30" customHeight="1">
      <x:c r="A52" s="26" t="n">
        <x:v>51</x:v>
      </x:c>
      <x:c r="B52" s="26" t="str">
        <x:v>Conferido</x:v>
      </x:c>
      <x:c r="C52" s="63" t="n">
        <x:v>46297</x:v>
      </x:c>
      <x:c r="D52" s="26" t="str">
        <x:v>Colours of Humanity Arts Exhibition 2026</x:v>
      </x:c>
      <x:c r="E52" s="26" t="str">
        <x:v>Eaton HK / Goethe-Gallery / organização da chamada</x:v>
      </x:c>
      <x:c r="F52" s="26" t="str">
        <x:v>Exposição / Open call</x:v>
      </x:c>
      <x:c r="G52" s="26" t="str">
        <x:v>Exposição de artes visuais e diversidade</x:v>
      </x:c>
      <x:c r="H52" s="26" t="str">
        <x:v>Hong Kong</x:v>
      </x:c>
      <x:c r="I52" s="26" t="str">
        <x:v>Ásia</x:v>
      </x:c>
      <x:c r="J52" s="30" t="str">
        <x:v>31/08/2026 23:59 HKT</x:v>
      </x:c>
      <x:c r="K52" s="26" t="n">
        <x:v>2026</x:v>
      </x:c>
      <x:c r="L52" s="38" t="str">
        <x:v>https://coloursofhumanity2026.artcall.org/</x:v>
      </x:c>
      <x:c r="M52" s="26" t="str">
        <x:v>Inglês</x:v>
      </x:c>
      <x:c r="N52" s="26" t="str">
        <x:v>Regional</x:v>
      </x:c>
      <x:c r="O52" s="26" t="str">
        <x:v>Criadores de Hong Kong e Macau; múltiplos meios, incluindo digital, conforme a chamada.</x:v>
      </x:c>
      <x:c r="P52" s="26" t="str">
        <x:v>Não informado</x:v>
      </x:c>
      <x:c r="Q52" s="32"/>
      <x:c r="R52" s="26"/>
      <x:c r="S52" s="26" t="str">
        <x:v>Finalistas participam de exposição; honorário de até HK$8.000 para programa comunitário e residência de duas semanas como grand prize.</x:v>
      </x:c>
      <x:c r="T52" s="26" t="str">
        <x:v>Não informado</x:v>
      </x:c>
      <x:c r="U52" s="26"/>
      <x:c r="V52" s="34"/>
      <x:c r="W52" s="34"/>
      <x:c r="X52" s="36"/>
      <x:c r="Y52" s="26" t="str">
        <x:v>Não informado</x:v>
      </x:c>
      <x:c r="Z52" s="26"/>
      <x:c r="AA52" s="26" t="str">
        <x:v>Não informado</x:v>
      </x:c>
      <x:c r="AB52" s="26"/>
      <x:c r="AC52" s="26" t="str">
        <x:v>Não informado</x:v>
      </x:c>
      <x:c r="AD52" s="26"/>
      <x:c r="AE52" s="26" t="str">
        <x:v>Não informado</x:v>
      </x:c>
      <x:c r="AF52" s="26"/>
      <x:c r="AG52" s="26" t="str">
        <x:v>Não informado</x:v>
      </x:c>
      <x:c r="AH52" s="26"/>
      <x:c r="AI52" s="26" t="str">
        <x:v>Não informado</x:v>
      </x:c>
      <x:c r="AJ52" s="26" t="str">
        <x:v>Não informado</x:v>
      </x:c>
      <x:c r="AK52" s="26" t="str">
        <x:v>Não informado</x:v>
      </x:c>
      <x:c r="AL52" s="26" t="str">
        <x:v>Não informado</x:v>
      </x:c>
      <x:c r="AM52" s="26" t="str">
        <x:v>Não informado</x:v>
      </x:c>
      <x:c r="AN52" s="26" t="str">
        <x:v>Não informado</x:v>
      </x:c>
      <x:c r="AO52" s="26" t="str">
        <x:v>Não informado</x:v>
      </x:c>
      <x:c r="AP52" s="26" t="str">
        <x:v>Não informado</x:v>
      </x:c>
      <x:c r="AQ52" s="26" t="str">
        <x:v>Não informado</x:v>
      </x:c>
      <x:c r="AR52" s="26" t="str">
        <x:v>Não informado</x:v>
      </x:c>
      <x:c r="AS52" s="26" t="str">
        <x:v>Não informado</x:v>
      </x:c>
      <x:c r="AT52" s="26" t="str">
        <x:v>Não</x:v>
      </x:c>
      <x:c r="AU52" s="26" t="str">
        <x:v>Não informado</x:v>
      </x:c>
      <x:c r="AV52" s="26" t="str">
        <x:v>Não informado</x:v>
      </x:c>
      <x:c r="AW52" s="26" t="str">
        <x:v>Exposição na Goethe Gallery em Hong Kong, prevista para novembro/dezembro de 2026.</x:v>
      </x:c>
      <x:c r="AX52" s="40" t="str">
        <x:v>Plataforma oficial ArtCall: prazo 31/08/2026, elegibilidade HK/Macau e benefícios publicados.</x:v>
      </x:c>
      <x:c r="AY52" s="34" t="n">
        <x:f>COUNTIF(T52,"Obrigatório")+COUNTIF(Y52,"Obrigatório")+COUNTIF(AA52,"Obrigatório")+COUNTIF(AC52,"Obrigatório")+COUNTIF(AE52,"Obrigatório")+COUNTIF(AG52,"Obrigatório")+COUNTIF(AI52,"Obrigatório")+COUNTIF(AJ52,"Obrigatório")+COUNTIF(AK52,"Obrigatório")+COUNTIF(AL52,"Obrigatório")+COUNTIF(AM52,"Obrigatório")+COUNTIF(AN52,"Obrigatório")+COUNTIF(AO52,"Obrigatório")+COUNTIF(AP52,"Obrigatório")+COUNTIF(AQ52,"Obrigatório")+COUNTIF(AR52,"Obrigatório")</x:f>
        <x:v>0</x:v>
      </x:c>
      <x:c r="AZ52" s="26" t="str">
        <x:v>OK</x:v>
      </x:c>
      <x:c r="BA52" s="71"/>
      <x:c r="BB52" s="71"/>
      <x:c r="BC52" s="71"/>
      <x:c r="BD52" s="71"/>
      <x:c r="BE52" s="71"/>
      <x:c r="BF52" s="71" t="str">
        <x:v>Não informado</x:v>
      </x:c>
      <x:c r="BG52" s="71" t="str">
        <x:v>Não</x:v>
      </x:c>
      <x:c r="BH52" s="71" t="str">
        <x:v>Não informado</x:v>
      </x:c>
      <x:c r="BI52" s="71"/>
      <x:c r="BJ52" s="71"/>
      <x:c r="BK52" s="71"/>
      <x:c r="BL52" s="71"/>
      <x:c r="BM52" s="71" t="str">
        <x:v>Sim</x:v>
      </x:c>
      <x:c r="BN52" s="71" t="str">
        <x:v>até 8.000</x:v>
      </x:c>
      <x:c r="BO52" s="71" t="str">
        <x:v>HKD</x:v>
      </x:c>
      <x:c r="BP52" s="71" t="str">
        <x:v>Exposição coletiva e residência de duas semanas para grand prize.</x:v>
      </x:c>
      <x:c r="BQ52" s="71"/>
    </x:row>
    <x:row r="53" ht="30" customHeight="1">
      <x:c r="A53" s="26" t="n">
        <x:v>52</x:v>
      </x:c>
      <x:c r="B53" s="26" t="str">
        <x:v>Conferido</x:v>
      </x:c>
      <x:c r="C53" s="63" t="n">
        <x:v>46297</x:v>
      </x:c>
      <x:c r="D53" s="26" t="str">
        <x:v>Art Barn School of Art 32nd Annual Juried Art Exhibition</x:v>
      </x:c>
      <x:c r="E53" s="26" t="str">
        <x:v>Art Barn School of Art</x:v>
      </x:c>
      <x:c r="F53" s="26" t="str">
        <x:v>Exposição / Open call</x:v>
      </x:c>
      <x:c r="G53" s="26" t="str">
        <x:v>Exposição regional jurada</x:v>
      </x:c>
      <x:c r="H53" s="26" t="str">
        <x:v>Estados Unidos</x:v>
      </x:c>
      <x:c r="I53" s="26" t="str">
        <x:v>América do Norte</x:v>
      </x:c>
      <x:c r="J53" s="30" t="str">
        <x:v>Não informado</x:v>
      </x:c>
      <x:c r="K53" s="26" t="n">
        <x:v>2026</x:v>
      </x:c>
      <x:c r="L53" s="38" t="str">
        <x:v>https://absajuriedexhibit26.artcall.org/</x:v>
      </x:c>
      <x:c r="M53" s="26" t="str">
        <x:v>Inglês</x:v>
      </x:c>
      <x:c r="N53" s="26" t="str">
        <x:v>Regional</x:v>
      </x:c>
      <x:c r="O53" s="26" t="str">
        <x:v>Artistas da região do noroeste de Indiana, Chicagoland e sudoeste de Michigan; obras originais 2D e cerâmica.</x:v>
      </x:c>
      <x:c r="P53" s="26" t="str">
        <x:v>Não informado</x:v>
      </x:c>
      <x:c r="Q53" s="32"/>
      <x:c r="R53" s="26"/>
      <x:c r="S53" s="26" t="str">
        <x:v>Prémios de aquisição e mérito totalizando US$5.000.</x:v>
      </x:c>
      <x:c r="T53" s="26" t="str">
        <x:v>Não informado</x:v>
      </x:c>
      <x:c r="U53" s="26"/>
      <x:c r="V53" s="34"/>
      <x:c r="W53" s="34"/>
      <x:c r="X53" s="36"/>
      <x:c r="Y53" s="26" t="str">
        <x:v>Não informado</x:v>
      </x:c>
      <x:c r="Z53" s="26"/>
      <x:c r="AA53" s="26" t="str">
        <x:v>Não informado</x:v>
      </x:c>
      <x:c r="AB53" s="26"/>
      <x:c r="AC53" s="26" t="str">
        <x:v>Não informado</x:v>
      </x:c>
      <x:c r="AD53" s="26"/>
      <x:c r="AE53" s="26" t="str">
        <x:v>Não informado</x:v>
      </x:c>
      <x:c r="AF53" s="26"/>
      <x:c r="AG53" s="26" t="str">
        <x:v>Não informado</x:v>
      </x:c>
      <x:c r="AH53" s="26"/>
      <x:c r="AI53" s="26" t="str">
        <x:v>Não informado</x:v>
      </x:c>
      <x:c r="AJ53" s="26" t="str">
        <x:v>Não informado</x:v>
      </x:c>
      <x:c r="AK53" s="26" t="str">
        <x:v>Não informado</x:v>
      </x:c>
      <x:c r="AL53" s="26" t="str">
        <x:v>Não informado</x:v>
      </x:c>
      <x:c r="AM53" s="26" t="str">
        <x:v>Não informado</x:v>
      </x:c>
      <x:c r="AN53" s="26" t="str">
        <x:v>Não informado</x:v>
      </x:c>
      <x:c r="AO53" s="26" t="str">
        <x:v>Não informado</x:v>
      </x:c>
      <x:c r="AP53" s="26" t="str">
        <x:v>Não informado</x:v>
      </x:c>
      <x:c r="AQ53" s="26" t="str">
        <x:v>Não informado</x:v>
      </x:c>
      <x:c r="AR53" s="26" t="str">
        <x:v>Não informado</x:v>
      </x:c>
      <x:c r="AS53" s="26" t="str">
        <x:v>Não informado</x:v>
      </x:c>
      <x:c r="AT53" s="26" t="str">
        <x:v>Não</x:v>
      </x:c>
      <x:c r="AU53" s="26" t="str">
        <x:v>Não informado</x:v>
      </x:c>
      <x:c r="AV53" s="26" t="str">
        <x:v>Sim</x:v>
      </x:c>
      <x:c r="AW53" s="26" t="str">
        <x:v>Chamada dirigida a artistas emergentes e estabelecidos; júri anunciado na plataforma.</x:v>
      </x:c>
      <x:c r="AX53" s="40" t="str">
        <x:v>Plataforma oficial ArtCall: 32ª edição, elegibilidade regional e US$5.000 em prémios.</x:v>
      </x:c>
      <x:c r="AY53" s="34" t="n">
        <x:f>COUNTIF(T53,"Obrigatório")+COUNTIF(Y53,"Obrigatório")+COUNTIF(AA53,"Obrigatório")+COUNTIF(AC53,"Obrigatório")+COUNTIF(AE53,"Obrigatório")+COUNTIF(AG53,"Obrigatório")+COUNTIF(AI53,"Obrigatório")+COUNTIF(AJ53,"Obrigatório")+COUNTIF(AK53,"Obrigatório")+COUNTIF(AL53,"Obrigatório")+COUNTIF(AM53,"Obrigatório")+COUNTIF(AN53,"Obrigatório")+COUNTIF(AO53,"Obrigatório")+COUNTIF(AP53,"Obrigatório")+COUNTIF(AQ53,"Obrigatório")+COUNTIF(AR53,"Obrigatório")</x:f>
        <x:v>0</x:v>
      </x:c>
      <x:c r="AZ53" s="26" t="str">
        <x:v>OK</x:v>
      </x:c>
      <x:c r="BA53" s="71"/>
      <x:c r="BB53" s="71"/>
      <x:c r="BC53" s="71"/>
      <x:c r="BD53" s="71"/>
      <x:c r="BE53" s="71"/>
      <x:c r="BF53" s="71" t="str">
        <x:v>Não informado</x:v>
      </x:c>
      <x:c r="BG53" s="71" t="str">
        <x:v>Não</x:v>
      </x:c>
      <x:c r="BH53" s="71" t="str">
        <x:v>Não informado</x:v>
      </x:c>
      <x:c r="BI53" s="71"/>
      <x:c r="BJ53" s="71"/>
      <x:c r="BK53" s="71"/>
      <x:c r="BL53" s="71"/>
      <x:c r="BM53" s="71" t="str">
        <x:v>Sim</x:v>
      </x:c>
      <x:c r="BN53" s="71" t="str">
        <x:v>5.000 total</x:v>
      </x:c>
      <x:c r="BO53" s="71" t="str">
        <x:v>USD</x:v>
      </x:c>
      <x:c r="BP53" s="71"/>
      <x:c r="BQ53" s="71"/>
    </x:row>
    <x:row r="54" ht="30" customHeight="1">
      <x:c r="A54" s="26" t="n">
        <x:v>53</x:v>
      </x:c>
      <x:c r="B54" s="26" t="str">
        <x:v>Conferido</x:v>
      </x:c>
      <x:c r="C54" s="63" t="n">
        <x:v>46297</x:v>
      </x:c>
      <x:c r="D54" s="26" t="str">
        <x:v>Louisiana Contemporary 2026</x:v>
      </x:c>
      <x:c r="E54" s="26" t="str">
        <x:v>Ogden Museum of Southern Art</x:v>
      </x:c>
      <x:c r="F54" s="26" t="str">
        <x:v>Exposição / Open call</x:v>
      </x:c>
      <x:c r="G54" s="26" t="str">
        <x:v>Exposição estadual jurada</x:v>
      </x:c>
      <x:c r="H54" s="26" t="str">
        <x:v>Estados Unidos</x:v>
      </x:c>
      <x:c r="I54" s="26" t="str">
        <x:v>América do Norte</x:v>
      </x:c>
      <x:c r="J54" s="30" t="str">
        <x:v>22/05/2026</x:v>
      </x:c>
      <x:c r="K54" s="26" t="n">
        <x:v>2026</x:v>
      </x:c>
      <x:c r="L54" s="38" t="str">
        <x:v>https://2026louisianacontemporary.artcall.org/pages/terms-conditions</x:v>
      </x:c>
      <x:c r="M54" s="26" t="str">
        <x:v>Inglês</x:v>
      </x:c>
      <x:c r="N54" s="26" t="str">
        <x:v>Regional</x:v>
      </x:c>
      <x:c r="O54" s="26" t="str">
        <x:v>Artistas da Louisiana com 18 anos ou mais; trabalho original de 2024–2026 não submetido anteriormente à exposição.</x:v>
      </x:c>
      <x:c r="P54" s="26" t="str">
        <x:v>Não informado</x:v>
      </x:c>
      <x:c r="Q54" s="32"/>
      <x:c r="R54" s="26"/>
      <x:c r="S54" s="26" t="str">
        <x:v>Não informado</x:v>
      </x:c>
      <x:c r="T54" s="26" t="str">
        <x:v>Não informado</x:v>
      </x:c>
      <x:c r="U54" s="26"/>
      <x:c r="V54" s="34"/>
      <x:c r="W54" s="34"/>
      <x:c r="X54" s="36"/>
      <x:c r="Y54" s="26" t="str">
        <x:v>Não informado</x:v>
      </x:c>
      <x:c r="Z54" s="26"/>
      <x:c r="AA54" s="26" t="str">
        <x:v>Não informado</x:v>
      </x:c>
      <x:c r="AB54" s="26"/>
      <x:c r="AC54" s="26" t="str">
        <x:v>Não informado</x:v>
      </x:c>
      <x:c r="AD54" s="26"/>
      <x:c r="AE54" s="26" t="str">
        <x:v>Não informado</x:v>
      </x:c>
      <x:c r="AF54" s="26"/>
      <x:c r="AG54" s="26" t="str">
        <x:v>Não informado</x:v>
      </x:c>
      <x:c r="AH54" s="26"/>
      <x:c r="AI54" s="26" t="str">
        <x:v>Não informado</x:v>
      </x:c>
      <x:c r="AJ54" s="26" t="str">
        <x:v>Não informado</x:v>
      </x:c>
      <x:c r="AK54" s="26" t="str">
        <x:v>Não informado</x:v>
      </x:c>
      <x:c r="AL54" s="26" t="str">
        <x:v>Não informado</x:v>
      </x:c>
      <x:c r="AM54" s="26" t="str">
        <x:v>Não informado</x:v>
      </x:c>
      <x:c r="AN54" s="26" t="str">
        <x:v>Não informado</x:v>
      </x:c>
      <x:c r="AO54" s="26" t="str">
        <x:v>Não informado</x:v>
      </x:c>
      <x:c r="AP54" s="26" t="str">
        <x:v>Não informado</x:v>
      </x:c>
      <x:c r="AQ54" s="26" t="str">
        <x:v>Não informado</x:v>
      </x:c>
      <x:c r="AR54" s="26" t="str">
        <x:v>Não informado</x:v>
      </x:c>
      <x:c r="AS54" s="26" t="str">
        <x:v>Não informado</x:v>
      </x:c>
      <x:c r="AT54" s="26" t="str">
        <x:v>Não</x:v>
      </x:c>
      <x:c r="AU54" s="26" t="str">
        <x:v>Não informado</x:v>
      </x:c>
      <x:c r="AV54" s="26" t="str">
        <x:v>Não informado</x:v>
      </x:c>
      <x:c r="AW54" s="26" t="str">
        <x:v>Candidaturas 06/04–22/05/2026; exposição 01/08/2026–14/02/2027.</x:v>
      </x:c>
      <x:c r="AX54" s="40" t="str">
        <x:v>Plataforma oficial ArtCall: janela de candidatura e elegibilidade 2026 publicadas.</x:v>
      </x:c>
      <x:c r="AY54" s="34" t="n">
        <x:f>COUNTIF(T54,"Obrigatório")+COUNTIF(Y54,"Obrigatório")+COUNTIF(AA54,"Obrigatório")+COUNTIF(AC54,"Obrigatório")+COUNTIF(AE54,"Obrigatório")+COUNTIF(AG54,"Obrigatório")+COUNTIF(AI54,"Obrigatório")+COUNTIF(AJ54,"Obrigatório")+COUNTIF(AK54,"Obrigatório")+COUNTIF(AL54,"Obrigatório")+COUNTIF(AM54,"Obrigatório")+COUNTIF(AN54,"Obrigatório")+COUNTIF(AO54,"Obrigatório")+COUNTIF(AP54,"Obrigatório")+COUNTIF(AQ54,"Obrigatório")+COUNTIF(AR54,"Obrigatório")</x:f>
        <x:v>0</x:v>
      </x:c>
      <x:c r="AZ54" s="26" t="str">
        <x:v>OK</x:v>
      </x:c>
      <x:c r="BA54" s="71"/>
      <x:c r="BB54" s="71"/>
      <x:c r="BC54" s="71"/>
      <x:c r="BD54" s="71"/>
      <x:c r="BE54" s="71"/>
      <x:c r="BF54" s="71" t="str">
        <x:v>Não informado</x:v>
      </x:c>
      <x:c r="BG54" s="71" t="str">
        <x:v>Não</x:v>
      </x:c>
      <x:c r="BH54" s="71" t="str">
        <x:v>Não informado</x:v>
      </x:c>
      <x:c r="BI54" s="71"/>
      <x:c r="BJ54" s="71"/>
      <x:c r="BK54" s="71"/>
      <x:c r="BL54" s="71"/>
      <x:c r="BM54" s="71" t="str">
        <x:v>Não informado</x:v>
      </x:c>
      <x:c r="BN54" s="71"/>
      <x:c r="BO54" s="71"/>
      <x:c r="BP54" s="71"/>
      <x:c r="BQ54" s="71"/>
    </x:row>
    <x:row r="55" ht="30" customHeight="1">
      <x:c r="A55" s="26" t="n">
        <x:v>54</x:v>
      </x:c>
      <x:c r="B55" s="26" t="str">
        <x:v>Conferido</x:v>
      </x:c>
      <x:c r="C55" s="63" t="n">
        <x:v>46297</x:v>
      </x:c>
      <x:c r="D55" s="26" t="str">
        <x:v>Idaho Watercolor Society 46th Annual Juried Membership Exhibition</x:v>
      </x:c>
      <x:c r="E55" s="26" t="str">
        <x:v>Idaho Watercolor Society</x:v>
      </x:c>
      <x:c r="F55" s="26" t="str">
        <x:v>Exposição / Open call</x:v>
      </x:c>
      <x:c r="G55" s="26" t="str">
        <x:v>Exposição de membros jurada</x:v>
      </x:c>
      <x:c r="H55" s="26" t="str">
        <x:v>Estados Unidos</x:v>
      </x:c>
      <x:c r="I55" s="26" t="str">
        <x:v>América do Norte</x:v>
      </x:c>
      <x:c r="J55" s="30" t="str">
        <x:v>Não informado</x:v>
      </x:c>
      <x:c r="K55" s="26" t="n">
        <x:v>2026</x:v>
      </x:c>
      <x:c r="L55" s="38" t="str">
        <x:v>https://iws2026annualjuriedexhibition.artcall.org/</x:v>
      </x:c>
      <x:c r="M55" s="26" t="str">
        <x:v>Inglês</x:v>
      </x:c>
      <x:c r="N55" s="26" t="str">
        <x:v>Regional</x:v>
      </x:c>
      <x:c r="O55" s="26" t="str">
        <x:v>Membros ativos da Idaho Watercolor Society.</x:v>
      </x:c>
      <x:c r="P55" s="26" t="str">
        <x:v>Não informado</x:v>
      </x:c>
      <x:c r="Q55" s="32"/>
      <x:c r="R55" s="26"/>
      <x:c r="S55" s="26" t="str">
        <x:v>Não informado</x:v>
      </x:c>
      <x:c r="T55" s="26" t="str">
        <x:v>Não informado</x:v>
      </x:c>
      <x:c r="U55" s="26"/>
      <x:c r="V55" s="34"/>
      <x:c r="W55" s="34"/>
      <x:c r="X55" s="36"/>
      <x:c r="Y55" s="26" t="str">
        <x:v>Não informado</x:v>
      </x:c>
      <x:c r="Z55" s="26"/>
      <x:c r="AA55" s="26" t="str">
        <x:v>Não informado</x:v>
      </x:c>
      <x:c r="AB55" s="26"/>
      <x:c r="AC55" s="26" t="str">
        <x:v>Não informado</x:v>
      </x:c>
      <x:c r="AD55" s="26"/>
      <x:c r="AE55" s="26" t="str">
        <x:v>Não informado</x:v>
      </x:c>
      <x:c r="AF55" s="26"/>
      <x:c r="AG55" s="26" t="str">
        <x:v>Não informado</x:v>
      </x:c>
      <x:c r="AH55" s="26"/>
      <x:c r="AI55" s="26" t="str">
        <x:v>Não informado</x:v>
      </x:c>
      <x:c r="AJ55" s="26" t="str">
        <x:v>Não informado</x:v>
      </x:c>
      <x:c r="AK55" s="26" t="str">
        <x:v>Não informado</x:v>
      </x:c>
      <x:c r="AL55" s="26" t="str">
        <x:v>Não informado</x:v>
      </x:c>
      <x:c r="AM55" s="26" t="str">
        <x:v>Não informado</x:v>
      </x:c>
      <x:c r="AN55" s="26" t="str">
        <x:v>Não informado</x:v>
      </x:c>
      <x:c r="AO55" s="26" t="str">
        <x:v>Não informado</x:v>
      </x:c>
      <x:c r="AP55" s="26" t="str">
        <x:v>Não informado</x:v>
      </x:c>
      <x:c r="AQ55" s="26" t="str">
        <x:v>Não informado</x:v>
      </x:c>
      <x:c r="AR55" s="26" t="str">
        <x:v>Não informado</x:v>
      </x:c>
      <x:c r="AS55" s="26" t="str">
        <x:v>Não informado</x:v>
      </x:c>
      <x:c r="AT55" s="26" t="str">
        <x:v>Não</x:v>
      </x:c>
      <x:c r="AU55" s="26" t="str">
        <x:v>Não informado</x:v>
      </x:c>
      <x:c r="AV55" s="26" t="str">
        <x:v>Sim</x:v>
      </x:c>
      <x:c r="AW55" s="26" t="str">
        <x:v>Exposição de 04/05 a 29/06/2026; juror JJ Jiang.</x:v>
      </x:c>
      <x:c r="AX55" s="40" t="str">
        <x:v>Plataforma oficial ArtCall: 46ª Annual Juried Membership Exhibition, membro ativo obrigatório e juror nomeado.</x:v>
      </x:c>
      <x:c r="AY55" s="34" t="n">
        <x:f>COUNTIF(T55,"Obrigatório")+COUNTIF(Y55,"Obrigatório")+COUNTIF(AA55,"Obrigatório")+COUNTIF(AC55,"Obrigatório")+COUNTIF(AE55,"Obrigatório")+COUNTIF(AG55,"Obrigatório")+COUNTIF(AI55,"Obrigatório")+COUNTIF(AJ55,"Obrigatório")+COUNTIF(AK55,"Obrigatório")+COUNTIF(AL55,"Obrigatório")+COUNTIF(AM55,"Obrigatório")+COUNTIF(AN55,"Obrigatório")+COUNTIF(AO55,"Obrigatório")+COUNTIF(AP55,"Obrigatório")+COUNTIF(AQ55,"Obrigatório")+COUNTIF(AR55,"Obrigatório")</x:f>
        <x:v>0</x:v>
      </x:c>
      <x:c r="AZ55" s="26" t="str">
        <x:v>OK</x:v>
      </x:c>
      <x:c r="BA55" s="71"/>
      <x:c r="BB55" s="71"/>
      <x:c r="BC55" s="71"/>
      <x:c r="BD55" s="71"/>
      <x:c r="BE55" s="71"/>
      <x:c r="BF55" s="71" t="str">
        <x:v>Não informado</x:v>
      </x:c>
      <x:c r="BG55" s="71" t="str">
        <x:v>Não</x:v>
      </x:c>
      <x:c r="BH55" s="71" t="str">
        <x:v>Não informado</x:v>
      </x:c>
      <x:c r="BI55" s="71"/>
      <x:c r="BJ55" s="71"/>
      <x:c r="BK55" s="71"/>
      <x:c r="BL55" s="71"/>
      <x:c r="BM55" s="71" t="str">
        <x:v>Não informado</x:v>
      </x:c>
      <x:c r="BN55" s="71"/>
      <x:c r="BO55" s="71"/>
      <x:c r="BP55" s="71"/>
      <x:c r="BQ55" s="71"/>
    </x:row>
    <x:row r="56" ht="30" customHeight="1">
      <x:c r="A56" s="26" t="n">
        <x:v>55</x:v>
      </x:c>
      <x:c r="B56" s="26" t="str">
        <x:v>Conferido</x:v>
      </x:c>
      <x:c r="C56" s="63" t="n">
        <x:v>46297</x:v>
      </x:c>
      <x:c r="D56" s="26" t="str">
        <x:v>MCA Open Call for Exhibition Proposals 2026</x:v>
      </x:c>
      <x:c r="E56" s="26" t="str">
        <x:v>MCA</x:v>
      </x:c>
      <x:c r="F56" s="26" t="str">
        <x:v>Exposição / Open call</x:v>
      </x:c>
      <x:c r="G56" s="26" t="str">
        <x:v>Proposta de exposição</x:v>
      </x:c>
      <x:c r="H56" s="26" t="str">
        <x:v>Não informado</x:v>
      </x:c>
      <x:c r="I56" s="26" t="str">
        <x:v>Não informado</x:v>
      </x:c>
      <x:c r="J56" s="30" t="str">
        <x:v>11/01/2026</x:v>
      </x:c>
      <x:c r="K56" s="26" t="n">
        <x:v>2026</x:v>
      </x:c>
      <x:c r="L56" s="38" t="str">
        <x:v>https://mca-open-call-proposals-2026.artcall.org/pages/faq</x:v>
      </x:c>
      <x:c r="M56" s="26" t="str">
        <x:v>Inglês</x:v>
      </x:c>
      <x:c r="N56" s="26" t="str">
        <x:v>Não informado</x:v>
      </x:c>
      <x:c r="O56" s="26" t="str">
        <x:v>Não informado</x:v>
      </x:c>
      <x:c r="P56" s="26" t="str">
        <x:v>Sim</x:v>
      </x:c>
      <x:c r="Q56" s="32" t="n">
        <x:v>40</x:v>
      </x:c>
      <x:c r="R56" s="26" t="str">
        <x:v>USD</x:v>
      </x:c>
      <x:c r="S56" s="26" t="str">
        <x:v>Não informado</x:v>
      </x:c>
      <x:c r="T56" s="26" t="str">
        <x:v>Obrigatório</x:v>
      </x:c>
      <x:c r="U56" s="26"/>
      <x:c r="V56" s="34"/>
      <x:c r="W56" s="34"/>
      <x:c r="X56" s="36"/>
      <x:c r="Y56" s="26" t="str">
        <x:v>Obrigatório</x:v>
      </x:c>
      <x:c r="Z56" s="26"/>
      <x:c r="AA56" s="26" t="str">
        <x:v>Obrigatório</x:v>
      </x:c>
      <x:c r="AB56" s="26"/>
      <x:c r="AC56" s="26" t="str">
        <x:v>Não informado</x:v>
      </x:c>
      <x:c r="AD56" s="26"/>
      <x:c r="AE56" s="26" t="str">
        <x:v>Não informado</x:v>
      </x:c>
      <x:c r="AF56" s="26"/>
      <x:c r="AG56" s="26" t="str">
        <x:v>Obrigatório</x:v>
      </x:c>
      <x:c r="AH56" s="26"/>
      <x:c r="AI56" s="26" t="str">
        <x:v>Não informado</x:v>
      </x:c>
      <x:c r="AJ56" s="26" t="str">
        <x:v>Não informado</x:v>
      </x:c>
      <x:c r="AK56" s="26" t="str">
        <x:v>Não informado</x:v>
      </x:c>
      <x:c r="AL56" s="26" t="str">
        <x:v>Não informado</x:v>
      </x:c>
      <x:c r="AM56" s="26" t="str">
        <x:v>Não informado</x:v>
      </x:c>
      <x:c r="AN56" s="26" t="str">
        <x:v>Não informado</x:v>
      </x:c>
      <x:c r="AO56" s="26" t="str">
        <x:v>Não informado</x:v>
      </x:c>
      <x:c r="AP56" s="26" t="str">
        <x:v>Não informado</x:v>
      </x:c>
      <x:c r="AQ56" s="26" t="str">
        <x:v>Não informado</x:v>
      </x:c>
      <x:c r="AR56" s="26" t="str">
        <x:v>Não informado</x:v>
      </x:c>
      <x:c r="AS56" s="26" t="str">
        <x:v>Não informado</x:v>
      </x:c>
      <x:c r="AT56" s="26" t="str">
        <x:v>Não</x:v>
      </x:c>
      <x:c r="AU56" s="26" t="str">
        <x:v>Não informado</x:v>
      </x:c>
      <x:c r="AV56" s="26" t="str">
        <x:v>Não informado</x:v>
      </x:c>
      <x:c r="AW56" s="26" t="str">
        <x:v>A candidatura pede 10 imagens, proposta de exposição, CV e bio curta; a plataforma informa até 10 peças.</x:v>
      </x:c>
      <x:c r="AX56" s="40" t="str">
        <x:v>Plataforma oficial ArtCall: prazo 11/01/2026, taxa US$40 e checklist de candidatura publicado.</x:v>
      </x:c>
      <x:c r="AY56" s="34" t="n">
        <x:f>COUNTIF(T56,"Obrigatório")+COUNTIF(Y56,"Obrigatório")+COUNTIF(AA56,"Obrigatório")+COUNTIF(AC56,"Obrigatório")+COUNTIF(AE56,"Obrigatório")+COUNTIF(AG56,"Obrigatório")+COUNTIF(AI56,"Obrigatório")+COUNTIF(AJ56,"Obrigatório")+COUNTIF(AK56,"Obrigatório")+COUNTIF(AL56,"Obrigatório")+COUNTIF(AM56,"Obrigatório")+COUNTIF(AN56,"Obrigatório")+COUNTIF(AO56,"Obrigatório")+COUNTIF(AP56,"Obrigatório")+COUNTIF(AQ56,"Obrigatório")+COUNTIF(AR56,"Obrigatório")</x:f>
        <x:v>4</x:v>
      </x:c>
      <x:c r="AZ56" s="26" t="str">
        <x:v>OK</x:v>
      </x:c>
      <x:c r="BA56" s="71" t="n">
        <x:v>10</x:v>
      </x:c>
      <x:c r="BB56" s="71"/>
      <x:c r="BC56" s="71"/>
      <x:c r="BD56" s="71"/>
      <x:c r="BE56" s="71"/>
      <x:c r="BF56" s="71" t="str">
        <x:v>Fixa</x:v>
      </x:c>
      <x:c r="BG56" s="71" t="str">
        <x:v>Não</x:v>
      </x:c>
      <x:c r="BH56" s="71" t="str">
        <x:v>Não informado</x:v>
      </x:c>
      <x:c r="BI56" s="71"/>
      <x:c r="BJ56" s="71"/>
      <x:c r="BK56" s="71"/>
      <x:c r="BL56" s="71"/>
      <x:c r="BM56" s="71" t="str">
        <x:v>Não informado</x:v>
      </x:c>
      <x:c r="BN56" s="71"/>
      <x:c r="BO56" s="71"/>
      <x:c r="BP56" s="71"/>
      <x:c r="BQ56" s="71" t="str">
        <x:v>Até 10 imagens / peças conforme FAQ.</x:v>
      </x:c>
    </x:row>
    <x:row r="57" ht="30" customHeight="1">
      <x:c r="A57" s="26" t="n">
        <x:v>56</x:v>
      </x:c>
      <x:c r="B57" s="26" t="str">
        <x:v>Conferido</x:v>
      </x:c>
      <x:c r="C57" s="63" t="n">
        <x:v>46297</x:v>
      </x:c>
      <x:c r="D57" s="26" t="str">
        <x:v>Gaelen Juried Show 2026</x:v>
      </x:c>
      <x:c r="E57" s="26" t="str">
        <x:v>Gaelen Gallery / JCC MetroWest</x:v>
      </x:c>
      <x:c r="F57" s="26" t="str">
        <x:v>Exposição / Open call</x:v>
      </x:c>
      <x:c r="G57" s="26" t="str">
        <x:v>Exposição jurada</x:v>
      </x:c>
      <x:c r="H57" s="26" t="str">
        <x:v>Estados Unidos</x:v>
      </x:c>
      <x:c r="I57" s="26" t="str">
        <x:v>América do Norte</x:v>
      </x:c>
      <x:c r="J57" s="30" t="str">
        <x:v>20/03/2026</x:v>
      </x:c>
      <x:c r="K57" s="26" t="n">
        <x:v>2026</x:v>
      </x:c>
      <x:c r="L57" s="38" t="str">
        <x:v>https://gaelenjuriedshow20262324.artcall.org/</x:v>
      </x:c>
      <x:c r="M57" s="26" t="str">
        <x:v>Inglês</x:v>
      </x:c>
      <x:c r="N57" s="26" t="str">
        <x:v>Regional</x:v>
      </x:c>
      <x:c r="O57" s="26" t="str">
        <x:v>Residentes de Nova Jersey, conforme a chamada.</x:v>
      </x:c>
      <x:c r="P57" s="26" t="str">
        <x:v>Não informado</x:v>
      </x:c>
      <x:c r="Q57" s="32"/>
      <x:c r="R57" s="26"/>
      <x:c r="S57" s="26" t="str">
        <x:v>Não informado</x:v>
      </x:c>
      <x:c r="T57" s="26" t="str">
        <x:v>Não informado</x:v>
      </x:c>
      <x:c r="U57" s="26"/>
      <x:c r="V57" s="34"/>
      <x:c r="W57" s="34"/>
      <x:c r="X57" s="36"/>
      <x:c r="Y57" s="26" t="str">
        <x:v>Não informado</x:v>
      </x:c>
      <x:c r="Z57" s="26"/>
      <x:c r="AA57" s="26" t="str">
        <x:v>Não informado</x:v>
      </x:c>
      <x:c r="AB57" s="26"/>
      <x:c r="AC57" s="26" t="str">
        <x:v>Não informado</x:v>
      </x:c>
      <x:c r="AD57" s="26"/>
      <x:c r="AE57" s="26" t="str">
        <x:v>Não informado</x:v>
      </x:c>
      <x:c r="AF57" s="26"/>
      <x:c r="AG57" s="26" t="str">
        <x:v>Não informado</x:v>
      </x:c>
      <x:c r="AH57" s="26"/>
      <x:c r="AI57" s="26" t="str">
        <x:v>Não informado</x:v>
      </x:c>
      <x:c r="AJ57" s="26" t="str">
        <x:v>Não informado</x:v>
      </x:c>
      <x:c r="AK57" s="26" t="str">
        <x:v>Não informado</x:v>
      </x:c>
      <x:c r="AL57" s="26" t="str">
        <x:v>Não informado</x:v>
      </x:c>
      <x:c r="AM57" s="26" t="str">
        <x:v>Não informado</x:v>
      </x:c>
      <x:c r="AN57" s="26" t="str">
        <x:v>Não informado</x:v>
      </x:c>
      <x:c r="AO57" s="26" t="str">
        <x:v>Não informado</x:v>
      </x:c>
      <x:c r="AP57" s="26" t="str">
        <x:v>Não informado</x:v>
      </x:c>
      <x:c r="AQ57" s="26" t="str">
        <x:v>Não informado</x:v>
      </x:c>
      <x:c r="AR57" s="26" t="str">
        <x:v>Não informado</x:v>
      </x:c>
      <x:c r="AS57" s="26" t="str">
        <x:v>Não informado</x:v>
      </x:c>
      <x:c r="AT57" s="26" t="str">
        <x:v>Não</x:v>
      </x:c>
      <x:c r="AU57" s="26" t="str">
        <x:v>Não informado</x:v>
      </x:c>
      <x:c r="AV57" s="26" t="str">
        <x:v>Sim</x:v>
      </x:c>
      <x:c r="AW57" s="26" t="str">
        <x:v>Juror Jeremy Moss; exposição prevista de 07/06 a 02/08/2026.</x:v>
      </x:c>
      <x:c r="AX57" s="40" t="str">
        <x:v>Plataforma oficial ArtCall: deadline 20/03/2026, elegibilidade New Jersey e juror publicado.</x:v>
      </x:c>
      <x:c r="AY57" s="34" t="n">
        <x:f>COUNTIF(T57,"Obrigatório")+COUNTIF(Y57,"Obrigatório")+COUNTIF(AA57,"Obrigatório")+COUNTIF(AC57,"Obrigatório")+COUNTIF(AE57,"Obrigatório")+COUNTIF(AG57,"Obrigatório")+COUNTIF(AI57,"Obrigatório")+COUNTIF(AJ57,"Obrigatório")+COUNTIF(AK57,"Obrigatório")+COUNTIF(AL57,"Obrigatório")+COUNTIF(AM57,"Obrigatório")+COUNTIF(AN57,"Obrigatório")+COUNTIF(AO57,"Obrigatório")+COUNTIF(AP57,"Obrigatório")+COUNTIF(AQ57,"Obrigatório")+COUNTIF(AR57,"Obrigatório")</x:f>
        <x:v>0</x:v>
      </x:c>
      <x:c r="AZ57" s="26" t="str">
        <x:v>OK</x:v>
      </x:c>
      <x:c r="BA57" s="71"/>
      <x:c r="BB57" s="71"/>
      <x:c r="BC57" s="71"/>
      <x:c r="BD57" s="71"/>
      <x:c r="BE57" s="71"/>
      <x:c r="BF57" s="71" t="str">
        <x:v>Não informado</x:v>
      </x:c>
      <x:c r="BG57" s="71" t="str">
        <x:v>Não</x:v>
      </x:c>
      <x:c r="BH57" s="71" t="str">
        <x:v>Não informado</x:v>
      </x:c>
      <x:c r="BI57" s="71"/>
      <x:c r="BJ57" s="71"/>
      <x:c r="BK57" s="71"/>
      <x:c r="BL57" s="71"/>
      <x:c r="BM57" s="71" t="str">
        <x:v>Não informado</x:v>
      </x:c>
      <x:c r="BN57" s="71"/>
      <x:c r="BO57" s="71"/>
      <x:c r="BP57" s="71"/>
      <x:c r="BQ57" s="71"/>
    </x:row>
    <x:row r="58" ht="30" customHeight="1">
      <x:c r="A58" s="26" t="n">
        <x:v>57</x:v>
      </x:c>
      <x:c r="B58" s="26" t="str">
        <x:v>Conferido</x:v>
      </x:c>
      <x:c r="C58" s="63" t="n">
        <x:v>46297</x:v>
      </x:c>
      <x:c r="D58" s="26" t="str">
        <x:v>BMFA 2026 Juried Photo Show</x:v>
      </x:c>
      <x:c r="E58" s="26" t="str">
        <x:v>Blue Mountain Foundation for the Arts</x:v>
      </x:c>
      <x:c r="F58" s="26" t="str">
        <x:v>Exposição / Open call</x:v>
      </x:c>
      <x:c r="G58" s="26" t="str">
        <x:v>Exposição jurada de fotografia</x:v>
      </x:c>
      <x:c r="H58" s="26" t="str">
        <x:v>Canadá</x:v>
      </x:c>
      <x:c r="I58" s="26" t="str">
        <x:v>América do Norte</x:v>
      </x:c>
      <x:c r="J58" s="30" t="str">
        <x:v>18/07/2026</x:v>
      </x:c>
      <x:c r="K58" s="26" t="n">
        <x:v>2026</x:v>
      </x:c>
      <x:c r="L58" s="38" t="str">
        <x:v>https://www.bmfa.on.ca/photoshow/</x:v>
      </x:c>
      <x:c r="M58" s="26" t="str">
        <x:v>Inglês</x:v>
      </x:c>
      <x:c r="N58" s="26" t="str">
        <x:v>Regional</x:v>
      </x:c>
      <x:c r="O58" s="26" t="str">
        <x:v>Residentes de Ontário; categorias adulto e estudante.</x:v>
      </x:c>
      <x:c r="P58" s="26" t="str">
        <x:v>Sim</x:v>
      </x:c>
      <x:c r="Q58" s="32" t="str">
        <x:v>25 por entrada / 15 membros / estudantes grátis</x:v>
      </x:c>
      <x:c r="R58" s="26" t="str">
        <x:v>CAD</x:v>
      </x:c>
      <x:c r="S58" s="26" t="str">
        <x:v>Não informado</x:v>
      </x:c>
      <x:c r="T58" s="26" t="str">
        <x:v>Obrigatório</x:v>
      </x:c>
      <x:c r="U58" s="26" t="str">
        <x:v>Upload de imagens</x:v>
      </x:c>
      <x:c r="V58" s="34"/>
      <x:c r="W58" s="34" t="n">
        <x:v>3</x:v>
      </x:c>
      <x:c r="X58" s="36"/>
      <x:c r="Y58" s="26" t="str">
        <x:v>Não informado</x:v>
      </x:c>
      <x:c r="Z58" s="26"/>
      <x:c r="AA58" s="26" t="str">
        <x:v>Não informado</x:v>
      </x:c>
      <x:c r="AB58" s="26"/>
      <x:c r="AC58" s="26" t="str">
        <x:v>Não informado</x:v>
      </x:c>
      <x:c r="AD58" s="26"/>
      <x:c r="AE58" s="26" t="str">
        <x:v>Não informado</x:v>
      </x:c>
      <x:c r="AF58" s="26"/>
      <x:c r="AG58" s="26" t="str">
        <x:v>Não informado</x:v>
      </x:c>
      <x:c r="AH58" s="26"/>
      <x:c r="AI58" s="26" t="str">
        <x:v>Não informado</x:v>
      </x:c>
      <x:c r="AJ58" s="26" t="str">
        <x:v>Não informado</x:v>
      </x:c>
      <x:c r="AK58" s="26" t="str">
        <x:v>Não informado</x:v>
      </x:c>
      <x:c r="AL58" s="26" t="str">
        <x:v>Não informado</x:v>
      </x:c>
      <x:c r="AM58" s="26" t="str">
        <x:v>Não informado</x:v>
      </x:c>
      <x:c r="AN58" s="26" t="str">
        <x:v>Não informado</x:v>
      </x:c>
      <x:c r="AO58" s="26" t="str">
        <x:v>Não informado</x:v>
      </x:c>
      <x:c r="AP58" s="26" t="str">
        <x:v>Não informado</x:v>
      </x:c>
      <x:c r="AQ58" s="26" t="str">
        <x:v>Não informado</x:v>
      </x:c>
      <x:c r="AR58" s="26" t="str">
        <x:v>Não informado</x:v>
      </x:c>
      <x:c r="AS58" s="26" t="str">
        <x:v>Não informado</x:v>
      </x:c>
      <x:c r="AT58" s="26" t="str">
        <x:v>Não</x:v>
      </x:c>
      <x:c r="AU58" s="26" t="str">
        <x:v>Não informado</x:v>
      </x:c>
      <x:c r="AV58" s="26" t="str">
        <x:v>Sim</x:v>
      </x:c>
      <x:c r="AW58" s="26" t="str">
        <x:v>Máximo de três entradas; imagens devem ser produzidas por câmara e IA não é aceita. Jurors Peter Dusek e Catherine Davey.</x:v>
      </x:c>
      <x:c r="AX58" s="40" t="str">
        <x:v>Fonte oficial BMFA e plataforma de candidatura: prazo 18/07/2026, taxas, máximo 3 entradas e jurors.</x:v>
      </x:c>
      <x:c r="AY58" s="34" t="n">
        <x:f>COUNTIF(T58,"Obrigatório")+COUNTIF(Y58,"Obrigatório")+COUNTIF(AA58,"Obrigatório")+COUNTIF(AC58,"Obrigatório")+COUNTIF(AE58,"Obrigatório")+COUNTIF(AG58,"Obrigatório")+COUNTIF(AI58,"Obrigatório")+COUNTIF(AJ58,"Obrigatório")+COUNTIF(AK58,"Obrigatório")+COUNTIF(AL58,"Obrigatório")+COUNTIF(AM58,"Obrigatório")+COUNTIF(AN58,"Obrigatório")+COUNTIF(AO58,"Obrigatório")+COUNTIF(AP58,"Obrigatório")+COUNTIF(AQ58,"Obrigatório")+COUNTIF(AR58,"Obrigatório")</x:f>
        <x:v>1</x:v>
      </x:c>
      <x:c r="AZ58" s="26" t="str">
        <x:v>OK</x:v>
      </x:c>
      <x:c r="BA58" s="71"/>
      <x:c r="BB58" s="71"/>
      <x:c r="BC58" s="71"/>
      <x:c r="BD58" s="71"/>
      <x:c r="BE58" s="71"/>
      <x:c r="BF58" s="71" t="str">
        <x:v>Variável por perfil</x:v>
      </x:c>
      <x:c r="BG58" s="71" t="str">
        <x:v>Não</x:v>
      </x:c>
      <x:c r="BH58" s="71" t="str">
        <x:v>Não informado</x:v>
      </x:c>
      <x:c r="BI58" s="71"/>
      <x:c r="BJ58" s="71"/>
      <x:c r="BK58" s="71"/>
      <x:c r="BL58" s="71"/>
      <x:c r="BM58" s="71" t="str">
        <x:v>Não informado</x:v>
      </x:c>
      <x:c r="BN58" s="71"/>
      <x:c r="BO58" s="71"/>
      <x:c r="BP58" s="71"/>
      <x:c r="BQ58" s="71" t="str">
        <x:v>Máximo de 3 fotografias / entradas.</x:v>
      </x:c>
    </x:row>
    <x:row r="59" ht="30" customHeight="1">
      <x:c r="A59" s="26" t="n">
        <x:v>58</x:v>
      </x:c>
      <x:c r="B59" s="26" t="str">
        <x:v>Conferido</x:v>
      </x:c>
      <x:c r="C59" s="63" t="n">
        <x:v>46297</x:v>
      </x:c>
      <x:c r="D59" s="26" t="str">
        <x:v>Resilient by Nature Photo Competition 2026</x:v>
      </x:c>
      <x:c r="E59" s="26" t="str">
        <x:v>European Environment Agency (EEA)</x:v>
      </x:c>
      <x:c r="F59" s="26" t="str">
        <x:v>Prêmio / Bolsa</x:v>
      </x:c>
      <x:c r="G59" s="26" t="str">
        <x:v>Concurso de fotografia</x:v>
      </x:c>
      <x:c r="H59" s="26" t="str">
        <x:v>Dinamarca</x:v>
      </x:c>
      <x:c r="I59" s="26" t="str">
        <x:v>Europa</x:v>
      </x:c>
      <x:c r="J59" s="30" t="str">
        <x:v>10/08/2026 23:59 CEST</x:v>
      </x:c>
      <x:c r="K59" s="26" t="n">
        <x:v>2026</x:v>
      </x:c>
      <x:c r="L59" s="38" t="str">
        <x:v>https://www.eea.europa.eu/en/newsroom/photo-competitions/resilient_by_nature/</x:v>
      </x:c>
      <x:c r="M59" s="26" t="str">
        <x:v>Inglês</x:v>
      </x:c>
      <x:c r="N59" s="26" t="str">
        <x:v>Regional</x:v>
      </x:c>
      <x:c r="O59" s="26" t="str">
        <x:v>Adultos residentes nos países elegíveis definidos pela EEA; fotografias devem ser realizadas nos territórios elegíveis.</x:v>
      </x:c>
      <x:c r="P59" s="26" t="str">
        <x:v>Não</x:v>
      </x:c>
      <x:c r="Q59" s="32"/>
      <x:c r="R59" s="26"/>
      <x:c r="S59" s="26" t="str">
        <x:v>Três prémios de €1.000, prémio do público de €500 e prémio jovem de €500.</x:v>
      </x:c>
      <x:c r="T59" s="26" t="str">
        <x:v>Obrigatório</x:v>
      </x:c>
      <x:c r="U59" s="26" t="str">
        <x:v>Upload de imagens</x:v>
      </x:c>
      <x:c r="V59" s="34"/>
      <x:c r="W59" s="34"/>
      <x:c r="X59" s="36"/>
      <x:c r="Y59" s="26" t="str">
        <x:v>Não informado</x:v>
      </x:c>
      <x:c r="Z59" s="26"/>
      <x:c r="AA59" s="26" t="str">
        <x:v>Não informado</x:v>
      </x:c>
      <x:c r="AB59" s="26"/>
      <x:c r="AC59" s="26" t="str">
        <x:v>Não informado</x:v>
      </x:c>
      <x:c r="AD59" s="26"/>
      <x:c r="AE59" s="26" t="str">
        <x:v>Não informado</x:v>
      </x:c>
      <x:c r="AF59" s="26"/>
      <x:c r="AG59" s="26" t="str">
        <x:v>Não informado</x:v>
      </x:c>
      <x:c r="AH59" s="26"/>
      <x:c r="AI59" s="26" t="str">
        <x:v>Não informado</x:v>
      </x:c>
      <x:c r="AJ59" s="26" t="str">
        <x:v>Não informado</x:v>
      </x:c>
      <x:c r="AK59" s="26" t="str">
        <x:v>Não informado</x:v>
      </x:c>
      <x:c r="AL59" s="26" t="str">
        <x:v>Não informado</x:v>
      </x:c>
      <x:c r="AM59" s="26" t="str">
        <x:v>Não informado</x:v>
      </x:c>
      <x:c r="AN59" s="26" t="str">
        <x:v>Não informado</x:v>
      </x:c>
      <x:c r="AO59" s="26" t="str">
        <x:v>Não informado</x:v>
      </x:c>
      <x:c r="AP59" s="26" t="str">
        <x:v>Não informado</x:v>
      </x:c>
      <x:c r="AQ59" s="26" t="str">
        <x:v>Não informado</x:v>
      </x:c>
      <x:c r="AR59" s="26" t="str">
        <x:v>Não informado</x:v>
      </x:c>
      <x:c r="AS59" s="26" t="str">
        <x:v>Não informado</x:v>
      </x:c>
      <x:c r="AT59" s="26" t="str">
        <x:v>Sim</x:v>
      </x:c>
      <x:c r="AU59" s="26" t="str">
        <x:v>Relevância temática, qualidade e comunicação visual conforme regulamento.</x:v>
      </x:c>
      <x:c r="AV59" s="26" t="str">
        <x:v>Não informado</x:v>
      </x:c>
      <x:c r="AW59" s="26" t="str">
        <x:v>JPEG/PNG/TIFF; lado longo mínimo 2.000 px; texto descritivo opcional/associado conforme categoria.</x:v>
      </x:c>
      <x:c r="AX59" s="40" t="str">
        <x:v>Fonte oficial EEA: prazo 10/08/2026, máximo 5 entradas e estrutura de prémios publicada.</x:v>
      </x:c>
      <x:c r="AY59" s="34" t="n">
        <x:f>COUNTIF(T59,"Obrigatório")+COUNTIF(Y59,"Obrigatório")+COUNTIF(AA59,"Obrigatório")+COUNTIF(AC59,"Obrigatório")+COUNTIF(AE59,"Obrigatório")+COUNTIF(AG59,"Obrigatório")+COUNTIF(AI59,"Obrigatório")+COUNTIF(AJ59,"Obrigatório")+COUNTIF(AK59,"Obrigatório")+COUNTIF(AL59,"Obrigatório")+COUNTIF(AM59,"Obrigatório")+COUNTIF(AN59,"Obrigatório")+COUNTIF(AO59,"Obrigatório")+COUNTIF(AP59,"Obrigatório")+COUNTIF(AQ59,"Obrigatório")+COUNTIF(AR59,"Obrigatório")</x:f>
        <x:v>1</x:v>
      </x:c>
      <x:c r="AZ59" s="26" t="str">
        <x:v>OK</x:v>
      </x:c>
      <x:c r="BA59" s="71" t="n">
        <x:v>5</x:v>
      </x:c>
      <x:c r="BB59" s="71"/>
      <x:c r="BC59" s="71"/>
      <x:c r="BD59" s="71"/>
      <x:c r="BE59" s="71"/>
      <x:c r="BF59" s="71" t="str">
        <x:v>Gratuita</x:v>
      </x:c>
      <x:c r="BG59" s="71" t="str">
        <x:v>Não</x:v>
      </x:c>
      <x:c r="BH59" s="71" t="str">
        <x:v>Não informado</x:v>
      </x:c>
      <x:c r="BI59" s="71"/>
      <x:c r="BJ59" s="71"/>
      <x:c r="BK59" s="71"/>
      <x:c r="BL59" s="71"/>
      <x:c r="BM59" s="71" t="str">
        <x:v>Sim</x:v>
      </x:c>
      <x:c r="BN59" s="71" t="str">
        <x:v>1.000 x3 + 500 + 500</x:v>
      </x:c>
      <x:c r="BO59" s="71" t="str">
        <x:v>EUR</x:v>
      </x:c>
      <x:c r="BP59" s="71"/>
      <x:c r="BQ59" s="71" t="str">
        <x:v>Máximo de 5 entradas.</x:v>
      </x:c>
    </x:row>
    <x:row r="60" ht="30" customHeight="1">
      <x:c r="A60" s="26" t="n">
        <x:v>59</x:v>
      </x:c>
      <x:c r="B60" s="26" t="str">
        <x:v>Conferido</x:v>
      </x:c>
      <x:c r="C60" s="63" t="n">
        <x:v>46297</x:v>
      </x:c>
      <x:c r="D60" s="26" t="str">
        <x:v>Skills in Action Photo Competition 2026</x:v>
      </x:c>
      <x:c r="E60" s="26" t="str">
        <x:v>UNESCO-UNEVOC</x:v>
      </x:c>
      <x:c r="F60" s="26" t="str">
        <x:v>Prêmio / Bolsa</x:v>
      </x:c>
      <x:c r="G60" s="26" t="str">
        <x:v>Concurso internacional de fotografia</x:v>
      </x:c>
      <x:c r="H60" s="26" t="str">
        <x:v>Alemanha</x:v>
      </x:c>
      <x:c r="I60" s="26" t="str">
        <x:v>Europa</x:v>
      </x:c>
      <x:c r="J60" s="30" t="str">
        <x:v>31/08/2026</x:v>
      </x:c>
      <x:c r="K60" s="26" t="n">
        <x:v>2026</x:v>
      </x:c>
      <x:c r="L60" s="38" t="str">
        <x:v>https://www.unevoc.unesco.org/en/skills-action-photo-competition-2026</x:v>
      </x:c>
      <x:c r="M60" s="26" t="str">
        <x:v>Inglês</x:v>
      </x:c>
      <x:c r="N60" s="26" t="str">
        <x:v>Internacional</x:v>
      </x:c>
      <x:c r="O60" s="26" t="str">
        <x:v>Fotógrafos amadores e profissionais interessados em juventude, competências e TVET; participação internacional.</x:v>
      </x:c>
      <x:c r="P60" s="26" t="str">
        <x:v>Não</x:v>
      </x:c>
      <x:c r="Q60" s="32"/>
      <x:c r="R60" s="26"/>
      <x:c r="S60" s="26" t="str">
        <x:v>1º US$750; 2º US$500; 3º US$350; certificado e publicação.</x:v>
      </x:c>
      <x:c r="T60" s="26" t="str">
        <x:v>Obrigatório</x:v>
      </x:c>
      <x:c r="U60" s="26" t="str">
        <x:v>Upload de imagens</x:v>
      </x:c>
      <x:c r="V60" s="34"/>
      <x:c r="W60" s="34"/>
      <x:c r="X60" s="36"/>
      <x:c r="Y60" s="26" t="str">
        <x:v>Não informado</x:v>
      </x:c>
      <x:c r="Z60" s="26"/>
      <x:c r="AA60" s="26" t="str">
        <x:v>Não informado</x:v>
      </x:c>
      <x:c r="AB60" s="26"/>
      <x:c r="AC60" s="26" t="str">
        <x:v>Não informado</x:v>
      </x:c>
      <x:c r="AD60" s="26"/>
      <x:c r="AE60" s="26" t="str">
        <x:v>Não informado</x:v>
      </x:c>
      <x:c r="AF60" s="26"/>
      <x:c r="AG60" s="26" t="str">
        <x:v>Não informado</x:v>
      </x:c>
      <x:c r="AH60" s="26"/>
      <x:c r="AI60" s="26" t="str">
        <x:v>Obrigatório</x:v>
      </x:c>
      <x:c r="AJ60" s="26" t="str">
        <x:v>Não informado</x:v>
      </x:c>
      <x:c r="AK60" s="26" t="str">
        <x:v>Não informado</x:v>
      </x:c>
      <x:c r="AL60" s="26" t="str">
        <x:v>Não informado</x:v>
      </x:c>
      <x:c r="AM60" s="26" t="str">
        <x:v>Não informado</x:v>
      </x:c>
      <x:c r="AN60" s="26" t="str">
        <x:v>Não informado</x:v>
      </x:c>
      <x:c r="AO60" s="26" t="str">
        <x:v>Não informado</x:v>
      </x:c>
      <x:c r="AP60" s="26" t="str">
        <x:v>Não informado</x:v>
      </x:c>
      <x:c r="AQ60" s="26" t="str">
        <x:v>Não informado</x:v>
      </x:c>
      <x:c r="AR60" s="26" t="str">
        <x:v>Obrigatório</x:v>
      </x:c>
      <x:c r="AS60" s="26" t="str">
        <x:v>Não informado</x:v>
      </x:c>
      <x:c r="AT60" s="26" t="str">
        <x:v>Sim</x:v>
      </x:c>
      <x:c r="AU60" s="26" t="str">
        <x:v>Relevância ao tema, originalidade e singularidade, criatividade e comunicação inovadora da mensagem.</x:v>
      </x:c>
      <x:c r="AV60" s="26" t="str">
        <x:v>Não informado</x:v>
      </x:c>
      <x:c r="AW60" s="26" t="str">
        <x:v>Até uma foto por categoria, quatro categorias. Cada foto exige título, descrição até 75 palavras, local/data e formulário completo.</x:v>
      </x:c>
      <x:c r="AX60" s="40" t="str">
        <x:v>Fonte oficial UNESCO-UNEVOC: prazo 31/08/2026, até 4 fotos, JPEG, mínimo 3.000 px e descrição até 75 palavras.</x:v>
      </x:c>
      <x:c r="AY60" s="34" t="n">
        <x:f>COUNTIF(T60,"Obrigatório")+COUNTIF(Y60,"Obrigatório")+COUNTIF(AA60,"Obrigatório")+COUNTIF(AC60,"Obrigatório")+COUNTIF(AE60,"Obrigatório")+COUNTIF(AG60,"Obrigatório")+COUNTIF(AI60,"Obrigatório")+COUNTIF(AJ60,"Obrigatório")+COUNTIF(AK60,"Obrigatório")+COUNTIF(AL60,"Obrigatório")+COUNTIF(AM60,"Obrigatório")+COUNTIF(AN60,"Obrigatório")+COUNTIF(AO60,"Obrigatório")+COUNTIF(AP60,"Obrigatório")+COUNTIF(AQ60,"Obrigatório")+COUNTIF(AR60,"Obrigatório")</x:f>
        <x:v>3</x:v>
      </x:c>
      <x:c r="AZ60" s="26" t="str">
        <x:v>OK</x:v>
      </x:c>
      <x:c r="BA60" s="71" t="n">
        <x:v>4</x:v>
      </x:c>
      <x:c r="BB60" s="71"/>
      <x:c r="BC60" s="71"/>
      <x:c r="BD60" s="71"/>
      <x:c r="BE60" s="71"/>
      <x:c r="BF60" s="71" t="str">
        <x:v>Gratuita</x:v>
      </x:c>
      <x:c r="BG60" s="71" t="str">
        <x:v>Não</x:v>
      </x:c>
      <x:c r="BH60" s="71" t="str">
        <x:v>Não informado</x:v>
      </x:c>
      <x:c r="BI60" s="71"/>
      <x:c r="BJ60" s="71"/>
      <x:c r="BK60" s="71"/>
      <x:c r="BL60" s="71" t="str">
        <x:v>Descrição: 75 palavras</x:v>
      </x:c>
      <x:c r="BM60" s="71" t="str">
        <x:v>Sim</x:v>
      </x:c>
      <x:c r="BN60" s="71" t="str">
        <x:v>750 / 500 / 350</x:v>
      </x:c>
      <x:c r="BO60" s="71" t="str">
        <x:v>USD</x:v>
      </x:c>
      <x:c r="BP60" s="71"/>
      <x:c r="BQ60" s="71" t="str">
        <x:v>Uma foto por categoria; máximo de 4 fotos.</x:v>
      </x:c>
    </x:row>
    <x:row r="61" ht="30" customHeight="1">
      <x:c r="A61" s="26" t="n">
        <x:v>60</x:v>
      </x:c>
      <x:c r="B61" s="26" t="str">
        <x:v>Conferido</x:v>
      </x:c>
      <x:c r="C61" s="63" t="n">
        <x:v>46297</x:v>
      </x:c>
      <x:c r="D61" s="26" t="str">
        <x:v>DNRF Photo Competition 2026</x:v>
      </x:c>
      <x:c r="E61" s="26" t="str">
        <x:v>Danish National Research Foundation</x:v>
      </x:c>
      <x:c r="F61" s="26" t="str">
        <x:v>Prêmio / Bolsa</x:v>
      </x:c>
      <x:c r="G61" s="26" t="str">
        <x:v>Concurso de fotografia científica</x:v>
      </x:c>
      <x:c r="H61" s="26" t="str">
        <x:v>Dinamarca</x:v>
      </x:c>
      <x:c r="I61" s="26" t="str">
        <x:v>Europa</x:v>
      </x:c>
      <x:c r="J61" s="30" t="str">
        <x:v>27/08/2026 00:00</x:v>
      </x:c>
      <x:c r="K61" s="26" t="n">
        <x:v>2026</x:v>
      </x:c>
      <x:c r="L61" s="38" t="str">
        <x:v>https://dg.dk/en/dnrf-photo-competition-2026/</x:v>
      </x:c>
      <x:c r="M61" s="26" t="str">
        <x:v>Inglês</x:v>
      </x:c>
      <x:c r="N61" s="26" t="str">
        <x:v>Nacional</x:v>
      </x:c>
      <x:c r="O61" s="26" t="str">
        <x:v>Investigadores de todas as áreas de investigação dinamarquesas, conforme a chamada.</x:v>
      </x:c>
      <x:c r="P61" s="26" t="str">
        <x:v>Não informado</x:v>
      </x:c>
      <x:c r="Q61" s="32"/>
      <x:c r="R61" s="26"/>
      <x:c r="S61" s="26" t="str">
        <x:v>Reconhecimento e exposição das imagens vencedoras e selecionadas; valores monetários não informados na página consultada.</x:v>
      </x:c>
      <x:c r="T61" s="26" t="str">
        <x:v>Obrigatório</x:v>
      </x:c>
      <x:c r="U61" s="26"/>
      <x:c r="V61" s="34"/>
      <x:c r="W61" s="34"/>
      <x:c r="X61" s="36" t="n">
        <x:v>1</x:v>
      </x:c>
      <x:c r="Y61" s="26" t="str">
        <x:v>Não informado</x:v>
      </x:c>
      <x:c r="Z61" s="26"/>
      <x:c r="AA61" s="26" t="str">
        <x:v>Não informado</x:v>
      </x:c>
      <x:c r="AB61" s="26"/>
      <x:c r="AC61" s="26" t="str">
        <x:v>Não informado</x:v>
      </x:c>
      <x:c r="AD61" s="26"/>
      <x:c r="AE61" s="26" t="str">
        <x:v>Não informado</x:v>
      </x:c>
      <x:c r="AF61" s="26"/>
      <x:c r="AG61" s="26" t="str">
        <x:v>Não informado</x:v>
      </x:c>
      <x:c r="AH61" s="26"/>
      <x:c r="AI61" s="26" t="str">
        <x:v>Obrigatório</x:v>
      </x:c>
      <x:c r="AJ61" s="26" t="str">
        <x:v>Não informado</x:v>
      </x:c>
      <x:c r="AK61" s="26" t="str">
        <x:v>Não informado</x:v>
      </x:c>
      <x:c r="AL61" s="26" t="str">
        <x:v>Não informado</x:v>
      </x:c>
      <x:c r="AM61" s="26" t="str">
        <x:v>Não informado</x:v>
      </x:c>
      <x:c r="AN61" s="26" t="str">
        <x:v>Não informado</x:v>
      </x:c>
      <x:c r="AO61" s="26" t="str">
        <x:v>Não informado</x:v>
      </x:c>
      <x:c r="AP61" s="26" t="str">
        <x:v>Não informado</x:v>
      </x:c>
      <x:c r="AQ61" s="26" t="str">
        <x:v>Não informado</x:v>
      </x:c>
      <x:c r="AR61" s="26" t="str">
        <x:v>Não informado</x:v>
      </x:c>
      <x:c r="AS61" s="26" t="str">
        <x:v>Não informado</x:v>
      </x:c>
      <x:c r="AT61" s="26" t="str">
        <x:v>Sim</x:v>
      </x:c>
      <x:c r="AU61" s="26" t="str">
        <x:v>Capacidade de despertar emoção; funcionar como entrada visual para a história científica; qualidade estética.</x:v>
      </x:c>
      <x:c r="AV61" s="26" t="str">
        <x:v>Sim</x:v>
      </x:c>
      <x:c r="AW61" s="26" t="str">
        <x:v>Imagem mínima 2500×2500 px e texto acompanhante de até 100 palavras; apenas uma imagem por participante.</x:v>
      </x:c>
      <x:c r="AX61" s="40" t="str">
        <x:v>Fonte oficial DNRF: prazo 27/08/2026, uma foto, texto máximo 100 palavras e painel de três jurados nomeado.</x:v>
      </x:c>
      <x:c r="AY61" s="34" t="n">
        <x:f>COUNTIF(T61,"Obrigatório")+COUNTIF(Y61,"Obrigatório")+COUNTIF(AA61,"Obrigatório")+COUNTIF(AC61,"Obrigatório")+COUNTIF(AE61,"Obrigatório")+COUNTIF(AG61,"Obrigatório")+COUNTIF(AI61,"Obrigatório")+COUNTIF(AJ61,"Obrigatório")+COUNTIF(AK61,"Obrigatório")+COUNTIF(AL61,"Obrigatório")+COUNTIF(AM61,"Obrigatório")+COUNTIF(AN61,"Obrigatório")+COUNTIF(AO61,"Obrigatório")+COUNTIF(AP61,"Obrigatório")+COUNTIF(AQ61,"Obrigatório")+COUNTIF(AR61,"Obrigatório")</x:f>
        <x:v>2</x:v>
      </x:c>
      <x:c r="AZ61" s="26" t="str">
        <x:v>OK</x:v>
      </x:c>
      <x:c r="BA61" s="71" t="n">
        <x:v>1</x:v>
      </x:c>
      <x:c r="BB61" s="71"/>
      <x:c r="BC61" s="71"/>
      <x:c r="BD61" s="71"/>
      <x:c r="BE61" s="71"/>
      <x:c r="BF61" s="71" t="str">
        <x:v>Não informado</x:v>
      </x:c>
      <x:c r="BG61" s="71" t="str">
        <x:v>Não</x:v>
      </x:c>
      <x:c r="BH61" s="71" t="str">
        <x:v>Não informado</x:v>
      </x:c>
      <x:c r="BI61" s="71"/>
      <x:c r="BJ61" s="71"/>
      <x:c r="BK61" s="71"/>
      <x:c r="BL61" s="71" t="str">
        <x:v>Texto acompanhante: 100 palavras</x:v>
      </x:c>
      <x:c r="BM61" s="71" t="str">
        <x:v>Não informado</x:v>
      </x:c>
      <x:c r="BN61" s="71"/>
      <x:c r="BO61" s="71"/>
      <x:c r="BP61" s="71"/>
      <x:c r="BQ61" s="71" t="str">
        <x:v>Exatamente 1 fotografia por participante.</x:v>
      </x:c>
    </x:row>
    <x:row r="62" ht="30" customHeight="1">
      <x:c r="A62" s="26" t="n">
        <x:v>61</x:v>
      </x:c>
      <x:c r="B62" s="26" t="str">
        <x:v>Conferido</x:v>
      </x:c>
      <x:c r="C62" s="63" t="n">
        <x:v>46297</x:v>
      </x:c>
      <x:c r="D62" s="26" t="str">
        <x:v>BigPicture Natural World Photography Competition 2026</x:v>
      </x:c>
      <x:c r="E62" s="26" t="str">
        <x:v>California Academy of Sciences</x:v>
      </x:c>
      <x:c r="F62" s="26" t="str">
        <x:v>Prêmio / Bolsa</x:v>
      </x:c>
      <x:c r="G62" s="26" t="str">
        <x:v>Concurso de fotografia de natureza</x:v>
      </x:c>
      <x:c r="H62" s="26" t="str">
        <x:v>Estados Unidos</x:v>
      </x:c>
      <x:c r="I62" s="26" t="str">
        <x:v>América do Norte</x:v>
      </x:c>
      <x:c r="J62" s="30" t="str">
        <x:v>Não informado</x:v>
      </x:c>
      <x:c r="K62" s="26" t="n">
        <x:v>2026</x:v>
      </x:c>
      <x:c r="L62" s="38" t="str">
        <x:v>https://www.bigpicturecompetition.org/competitiondetails</x:v>
      </x:c>
      <x:c r="M62" s="26" t="str">
        <x:v>Inglês</x:v>
      </x:c>
      <x:c r="N62" s="26" t="str">
        <x:v>Internacional</x:v>
      </x:c>
      <x:c r="O62" s="26" t="str">
        <x:v>Fotógrafos elegíveis segundo o regulamento internacional do BigPicture.</x:v>
      </x:c>
      <x:c r="P62" s="26" t="str">
        <x:v>Não informado</x:v>
      </x:c>
      <x:c r="Q62" s="32"/>
      <x:c r="R62" s="26"/>
      <x:c r="S62" s="26" t="str">
        <x:v>US$12.000 em prémios; Grand Prize US$5.000 e vencedores de categoria US$1.000.</x:v>
      </x:c>
      <x:c r="T62" s="26" t="str">
        <x:v>Obrigatório</x:v>
      </x:c>
      <x:c r="U62" s="26"/>
      <x:c r="V62" s="34"/>
      <x:c r="W62" s="34"/>
      <x:c r="X62" s="36"/>
      <x:c r="Y62" s="26" t="str">
        <x:v>Não informado</x:v>
      </x:c>
      <x:c r="Z62" s="26"/>
      <x:c r="AA62" s="26" t="str">
        <x:v>Não informado</x:v>
      </x:c>
      <x:c r="AB62" s="26"/>
      <x:c r="AC62" s="26" t="str">
        <x:v>Não informado</x:v>
      </x:c>
      <x:c r="AD62" s="26"/>
      <x:c r="AE62" s="26" t="str">
        <x:v>Não informado</x:v>
      </x:c>
      <x:c r="AF62" s="26"/>
      <x:c r="AG62" s="26" t="str">
        <x:v>Não informado</x:v>
      </x:c>
      <x:c r="AH62" s="26"/>
      <x:c r="AI62" s="26" t="str">
        <x:v>Não informado</x:v>
      </x:c>
      <x:c r="AJ62" s="26" t="str">
        <x:v>Não informado</x:v>
      </x:c>
      <x:c r="AK62" s="26" t="str">
        <x:v>Não informado</x:v>
      </x:c>
      <x:c r="AL62" s="26" t="str">
        <x:v>Não informado</x:v>
      </x:c>
      <x:c r="AM62" s="26" t="str">
        <x:v>Não informado</x:v>
      </x:c>
      <x:c r="AN62" s="26" t="str">
        <x:v>Não informado</x:v>
      </x:c>
      <x:c r="AO62" s="26" t="str">
        <x:v>Não informado</x:v>
      </x:c>
      <x:c r="AP62" s="26" t="str">
        <x:v>Não informado</x:v>
      </x:c>
      <x:c r="AQ62" s="26" t="str">
        <x:v>Não informado</x:v>
      </x:c>
      <x:c r="AR62" s="26" t="str">
        <x:v>Não informado</x:v>
      </x:c>
      <x:c r="AS62" s="26" t="str">
        <x:v>Não informado</x:v>
      </x:c>
      <x:c r="AT62" s="26" t="str">
        <x:v>Não</x:v>
      </x:c>
      <x:c r="AU62" s="26" t="str">
        <x:v>Não informado</x:v>
      </x:c>
      <x:c r="AV62" s="26" t="str">
        <x:v>Não informado</x:v>
      </x:c>
      <x:c r="AW62" s="26" t="str">
        <x:v>A página oficial detalha categorias e prémios; campos de taxa e prazo não foram reproduzidos no trecho oficial consultado.</x:v>
      </x:c>
      <x:c r="AX62" s="40" t="str">
        <x:v>Fonte oficial BigPicture: competição 2026 e estrutura de prémios até US$5.000 para Grand Prize.</x:v>
      </x:c>
      <x:c r="AY62" s="34" t="n">
        <x:f>COUNTIF(T62,"Obrigatório")+COUNTIF(Y62,"Obrigatório")+COUNTIF(AA62,"Obrigatório")+COUNTIF(AC62,"Obrigatório")+COUNTIF(AE62,"Obrigatório")+COUNTIF(AG62,"Obrigatório")+COUNTIF(AI62,"Obrigatório")+COUNTIF(AJ62,"Obrigatório")+COUNTIF(AK62,"Obrigatório")+COUNTIF(AL62,"Obrigatório")+COUNTIF(AM62,"Obrigatório")+COUNTIF(AN62,"Obrigatório")+COUNTIF(AO62,"Obrigatório")+COUNTIF(AP62,"Obrigatório")+COUNTIF(AQ62,"Obrigatório")+COUNTIF(AR62,"Obrigatório")</x:f>
        <x:v>1</x:v>
      </x:c>
      <x:c r="AZ62" s="26" t="str">
        <x:v>OK</x:v>
      </x:c>
      <x:c r="BA62" s="71"/>
      <x:c r="BB62" s="71"/>
      <x:c r="BC62" s="71"/>
      <x:c r="BD62" s="71"/>
      <x:c r="BE62" s="71"/>
      <x:c r="BF62" s="71" t="str">
        <x:v>Não informado</x:v>
      </x:c>
      <x:c r="BG62" s="71" t="str">
        <x:v>Não</x:v>
      </x:c>
      <x:c r="BH62" s="71" t="str">
        <x:v>Não informado</x:v>
      </x:c>
      <x:c r="BI62" s="71"/>
      <x:c r="BJ62" s="71"/>
      <x:c r="BK62" s="71"/>
      <x:c r="BL62" s="71"/>
      <x:c r="BM62" s="71" t="str">
        <x:v>Sim</x:v>
      </x:c>
      <x:c r="BN62" s="71" t="str">
        <x:v>12.000 total; 5.000 Grand Prize</x:v>
      </x:c>
      <x:c r="BO62" s="71" t="str">
        <x:v>USD</x:v>
      </x:c>
      <x:c r="BP62" s="71"/>
      <x:c r="BQ62" s="71"/>
    </x:row>
    <x:row r="63" ht="30" customHeight="1">
      <x:c r="A63" s="26" t="n">
        <x:v>62</x:v>
      </x:c>
      <x:c r="B63" s="26" t="str">
        <x:v>Conferido</x:v>
      </x:c>
      <x:c r="C63" s="63" t="n">
        <x:v>46297</x:v>
      </x:c>
      <x:c r="D63" s="26" t="str">
        <x:v>Mandorla Art Award 2026</x:v>
      </x:c>
      <x:c r="E63" s="26" t="str">
        <x:v>Mandorla Art Award</x:v>
      </x:c>
      <x:c r="F63" s="26" t="str">
        <x:v>Prêmio / Bolsa</x:v>
      </x:c>
      <x:c r="G63" s="26" t="str">
        <x:v>Prémio de artes visuais</x:v>
      </x:c>
      <x:c r="H63" s="26" t="str">
        <x:v>Austrália</x:v>
      </x:c>
      <x:c r="I63" s="26" t="str">
        <x:v>Oceania</x:v>
      </x:c>
      <x:c r="J63" s="30" t="str">
        <x:v>18/02/2026 19:00 AWST</x:v>
      </x:c>
      <x:c r="K63" s="26" t="n">
        <x:v>2026</x:v>
      </x:c>
      <x:c r="L63" s="38" t="str">
        <x:v>https://mandorlaart.com/terms-conditions/</x:v>
      </x:c>
      <x:c r="M63" s="26" t="str">
        <x:v>Inglês</x:v>
      </x:c>
      <x:c r="N63" s="26" t="str">
        <x:v>Nacional</x:v>
      </x:c>
      <x:c r="O63" s="26" t="str">
        <x:v>Não informado</x:v>
      </x:c>
      <x:c r="P63" s="26" t="str">
        <x:v>Sim</x:v>
      </x:c>
      <x:c r="Q63" s="32" t="n">
        <x:v>50</x:v>
      </x:c>
      <x:c r="R63" s="26" t="str">
        <x:v>AUD</x:v>
      </x:c>
      <x:c r="S63" s="26" t="str">
        <x:v>Prémio aquisitivo AUD30.000, outros prémios totalizando AUD7.000, People's Choice AUD2.000 e residência com fee de AUD10.000.</x:v>
      </x:c>
      <x:c r="T63" s="26" t="str">
        <x:v>Não informado</x:v>
      </x:c>
      <x:c r="U63" s="26"/>
      <x:c r="V63" s="34"/>
      <x:c r="W63" s="34"/>
      <x:c r="X63" s="36"/>
      <x:c r="Y63" s="26" t="str">
        <x:v>Obrigatório</x:v>
      </x:c>
      <x:c r="Z63" s="26"/>
      <x:c r="AA63" s="26" t="str">
        <x:v>Obrigatório</x:v>
      </x:c>
      <x:c r="AB63" s="26" t="str">
        <x:v>2 páginas</x:v>
      </x:c>
      <x:c r="AC63" s="26" t="str">
        <x:v>Obrigatório</x:v>
      </x:c>
      <x:c r="AD63" s="26"/>
      <x:c r="AE63" s="26" t="str">
        <x:v>Não informado</x:v>
      </x:c>
      <x:c r="AF63" s="26"/>
      <x:c r="AG63" s="26" t="str">
        <x:v>Não informado</x:v>
      </x:c>
      <x:c r="AH63" s="26"/>
      <x:c r="AI63" s="26" t="str">
        <x:v>Não informado</x:v>
      </x:c>
      <x:c r="AJ63" s="26" t="str">
        <x:v>Não informado</x:v>
      </x:c>
      <x:c r="AK63" s="26" t="str">
        <x:v>Não informado</x:v>
      </x:c>
      <x:c r="AL63" s="26" t="str">
        <x:v>Não informado</x:v>
      </x:c>
      <x:c r="AM63" s="26" t="str">
        <x:v>Não informado</x:v>
      </x:c>
      <x:c r="AN63" s="26" t="str">
        <x:v>Não informado</x:v>
      </x:c>
      <x:c r="AO63" s="26" t="str">
        <x:v>Não informado</x:v>
      </x:c>
      <x:c r="AP63" s="26" t="str">
        <x:v>Não informado</x:v>
      </x:c>
      <x:c r="AQ63" s="26" t="str">
        <x:v>Não informado</x:v>
      </x:c>
      <x:c r="AR63" s="26" t="str">
        <x:v>Obrigatório</x:v>
      </x:c>
      <x:c r="AS63" s="26" t="str">
        <x:v>Não informado</x:v>
      </x:c>
      <x:c r="AT63" s="26" t="str">
        <x:v>Não</x:v>
      </x:c>
      <x:c r="AU63" s="26" t="str">
        <x:v>Não informado</x:v>
      </x:c>
      <x:c r="AV63" s="26" t="str">
        <x:v>Não informado</x:v>
      </x:c>
      <x:c r="AW63" s="26" t="str">
        <x:v>A candidatura também inclui texto curto relativo à experiência/abordagem de residência.</x:v>
      </x:c>
      <x:c r="AX63" s="40" t="str">
        <x:v>Fonte oficial Mandorla: prazo 18/02/2026, taxa AUD50, bio, statement, CV de 2 páginas e estrutura de prémios.</x:v>
      </x:c>
      <x:c r="AY63" s="34" t="n">
        <x:f>COUNTIF(T63,"Obrigatório")+COUNTIF(Y63,"Obrigatório")+COUNTIF(AA63,"Obrigatório")+COUNTIF(AC63,"Obrigatório")+COUNTIF(AE63,"Obrigatório")+COUNTIF(AG63,"Obrigatório")+COUNTIF(AI63,"Obrigatório")+COUNTIF(AJ63,"Obrigatório")+COUNTIF(AK63,"Obrigatório")+COUNTIF(AL63,"Obrigatório")+COUNTIF(AM63,"Obrigatório")+COUNTIF(AN63,"Obrigatório")+COUNTIF(AO63,"Obrigatório")+COUNTIF(AP63,"Obrigatório")+COUNTIF(AQ63,"Obrigatório")+COUNTIF(AR63,"Obrigatório")</x:f>
        <x:v>4</x:v>
      </x:c>
      <x:c r="AZ63" s="26" t="str">
        <x:v>OK</x:v>
      </x:c>
      <x:c r="BA63" s="71"/>
      <x:c r="BB63" s="71"/>
      <x:c r="BC63" s="71"/>
      <x:c r="BD63" s="71"/>
      <x:c r="BE63" s="71"/>
      <x:c r="BF63" s="71" t="str">
        <x:v>Fixa</x:v>
      </x:c>
      <x:c r="BG63" s="71" t="str">
        <x:v>Não</x:v>
      </x:c>
      <x:c r="BH63" s="71" t="str">
        <x:v>Não informado</x:v>
      </x:c>
      <x:c r="BI63" s="71"/>
      <x:c r="BJ63" s="71"/>
      <x:c r="BK63" s="71"/>
      <x:c r="BL63" s="71"/>
      <x:c r="BM63" s="71" t="str">
        <x:v>Sim</x:v>
      </x:c>
      <x:c r="BN63" s="71" t="str">
        <x:v>30.000 + 7.000 + 2.000; residência 10.000</x:v>
      </x:c>
      <x:c r="BO63" s="71" t="str">
        <x:v>AUD</x:v>
      </x:c>
      <x:c r="BP63" s="71" t="str">
        <x:v>Residência com alojamento e estúdio conforme prémio associado.</x:v>
      </x:c>
      <x:c r="BQ63" s="71"/>
    </x:row>
    <x:row r="64" ht="30" customHeight="1">
      <x:c r="A64" s="26" t="n">
        <x:v>63</x:v>
      </x:c>
      <x:c r="B64" s="26" t="str">
        <x:v>Conferido</x:v>
      </x:c>
      <x:c r="C64" s="63" t="n">
        <x:v>46297</x:v>
      </x:c>
      <x:c r="D64" s="26" t="str">
        <x:v>Grants for Visual Artists 2026</x:v>
      </x:c>
      <x:c r="E64" s="26" t="str">
        <x:v>Harpo Foundation</x:v>
      </x:c>
      <x:c r="F64" s="26" t="str">
        <x:v>Prêmio / Bolsa</x:v>
      </x:c>
      <x:c r="G64" s="26" t="str">
        <x:v>Bolsa para artistas visuais</x:v>
      </x:c>
      <x:c r="H64" s="26" t="str">
        <x:v>Estados Unidos</x:v>
      </x:c>
      <x:c r="I64" s="26" t="str">
        <x:v>América do Norte</x:v>
      </x:c>
      <x:c r="J64" s="30" t="str">
        <x:v>27/04/2026</x:v>
      </x:c>
      <x:c r="K64" s="26" t="n">
        <x:v>2026</x:v>
      </x:c>
      <x:c r="L64" s="38" t="str">
        <x:v>https://www.harpofoundation.org/grants/grants-for-visual-artists/</x:v>
      </x:c>
      <x:c r="M64" s="26" t="str">
        <x:v>Inglês</x:v>
      </x:c>
      <x:c r="N64" s="26" t="str">
        <x:v>Nacional</x:v>
      </x:c>
      <x:c r="O64" s="26" t="str">
        <x:v>Artistas visuais sub-reconhecidos com 21 anos ou mais, conforme as regras do programa.</x:v>
      </x:c>
      <x:c r="P64" s="26" t="str">
        <x:v>Sim</x:v>
      </x:c>
      <x:c r="Q64" s="32" t="n">
        <x:v>15</x:v>
      </x:c>
      <x:c r="R64" s="26" t="str">
        <x:v>USD</x:v>
      </x:c>
      <x:c r="S64" s="26" t="str">
        <x:v>Grant para apoiar prática e produção artística; valor conforme ciclo.</x:v>
      </x:c>
      <x:c r="T64" s="26" t="str">
        <x:v>Não informado</x:v>
      </x:c>
      <x:c r="U64" s="26"/>
      <x:c r="V64" s="34"/>
      <x:c r="W64" s="34"/>
      <x:c r="X64" s="36"/>
      <x:c r="Y64" s="26" t="str">
        <x:v>Não informado</x:v>
      </x:c>
      <x:c r="Z64" s="26"/>
      <x:c r="AA64" s="26" t="str">
        <x:v>Não informado</x:v>
      </x:c>
      <x:c r="AB64" s="26"/>
      <x:c r="AC64" s="26" t="str">
        <x:v>Não informado</x:v>
      </x:c>
      <x:c r="AD64" s="26"/>
      <x:c r="AE64" s="26" t="str">
        <x:v>Não informado</x:v>
      </x:c>
      <x:c r="AF64" s="26"/>
      <x:c r="AG64" s="26" t="str">
        <x:v>Não informado</x:v>
      </x:c>
      <x:c r="AH64" s="26"/>
      <x:c r="AI64" s="26" t="str">
        <x:v>Não informado</x:v>
      </x:c>
      <x:c r="AJ64" s="26" t="str">
        <x:v>Não informado</x:v>
      </x:c>
      <x:c r="AK64" s="26" t="str">
        <x:v>Não informado</x:v>
      </x:c>
      <x:c r="AL64" s="26" t="str">
        <x:v>Não informado</x:v>
      </x:c>
      <x:c r="AM64" s="26" t="str">
        <x:v>Não informado</x:v>
      </x:c>
      <x:c r="AN64" s="26" t="str">
        <x:v>Não informado</x:v>
      </x:c>
      <x:c r="AO64" s="26" t="str">
        <x:v>Não informado</x:v>
      </x:c>
      <x:c r="AP64" s="26" t="str">
        <x:v>Não informado</x:v>
      </x:c>
      <x:c r="AQ64" s="26" t="str">
        <x:v>Não informado</x:v>
      </x:c>
      <x:c r="AR64" s="26" t="str">
        <x:v>Não informado</x:v>
      </x:c>
      <x:c r="AS64" s="26" t="str">
        <x:v>Não informado</x:v>
      </x:c>
      <x:c r="AT64" s="26" t="str">
        <x:v>Não</x:v>
      </x:c>
      <x:c r="AU64" s="26" t="str">
        <x:v>Não informado</x:v>
      </x:c>
      <x:c r="AV64" s="26" t="str">
        <x:v>Não informado</x:v>
      </x:c>
      <x:c r="AW64" s="26" t="str">
        <x:v>A fundação informa possibilidade de waiver por dificuldade financeira.</x:v>
      </x:c>
      <x:c r="AX64" s="40" t="str">
        <x:v>Fonte oficial Harpo Foundation: Grants for Visual Artists 2026, prazo 27/04/2026 e taxa US$15 com possibilidade de waiver.</x:v>
      </x:c>
      <x:c r="AY64" s="34" t="n">
        <x:f>COUNTIF(T64,"Obrigatório")+COUNTIF(Y64,"Obrigatório")+COUNTIF(AA64,"Obrigatório")+COUNTIF(AC64,"Obrigatório")+COUNTIF(AE64,"Obrigatório")+COUNTIF(AG64,"Obrigatório")+COUNTIF(AI64,"Obrigatório")+COUNTIF(AJ64,"Obrigatório")+COUNTIF(AK64,"Obrigatório")+COUNTIF(AL64,"Obrigatório")+COUNTIF(AM64,"Obrigatório")+COUNTIF(AN64,"Obrigatório")+COUNTIF(AO64,"Obrigatório")+COUNTIF(AP64,"Obrigatório")+COUNTIF(AQ64,"Obrigatório")+COUNTIF(AR64,"Obrigatório")</x:f>
        <x:v>0</x:v>
      </x:c>
      <x:c r="AZ64" s="26" t="str">
        <x:v>OK</x:v>
      </x:c>
      <x:c r="BA64" s="71"/>
      <x:c r="BB64" s="71"/>
      <x:c r="BC64" s="71"/>
      <x:c r="BD64" s="71"/>
      <x:c r="BE64" s="71"/>
      <x:c r="BF64" s="71" t="str">
        <x:v>Fixa; isenção possível</x:v>
      </x:c>
      <x:c r="BG64" s="71" t="str">
        <x:v>Não</x:v>
      </x:c>
      <x:c r="BH64" s="71" t="str">
        <x:v>Não informado</x:v>
      </x:c>
      <x:c r="BI64" s="71"/>
      <x:c r="BJ64" s="71"/>
      <x:c r="BK64" s="71"/>
      <x:c r="BL64" s="71"/>
      <x:c r="BM64" s="71" t="str">
        <x:v>Sim</x:v>
      </x:c>
      <x:c r="BN64" s="71" t="str">
        <x:v>Não informado</x:v>
      </x:c>
      <x:c r="BO64" s="71" t="str">
        <x:v>USD</x:v>
      </x:c>
      <x:c r="BP64" s="71"/>
      <x:c r="BQ64" s="71"/>
    </x:row>
    <x:row r="65" ht="30" customHeight="1">
      <x:c r="A65" s="26" t="n">
        <x:v>64</x:v>
      </x:c>
      <x:c r="B65" s="26" t="str">
        <x:v>Conferido</x:v>
      </x:c>
      <x:c r="C65" s="63" t="n">
        <x:v>46297</x:v>
      </x:c>
      <x:c r="D65" s="26" t="str">
        <x:v>CCF Fellowship for Visual Artists 2026</x:v>
      </x:c>
      <x:c r="E65" s="26" t="str">
        <x:v>California Community Foundation</x:v>
      </x:c>
      <x:c r="F65" s="26" t="str">
        <x:v>Prêmio / Bolsa</x:v>
      </x:c>
      <x:c r="G65" s="26" t="str">
        <x:v>Fellowship para artistas visuais</x:v>
      </x:c>
      <x:c r="H65" s="26" t="str">
        <x:v>Estados Unidos</x:v>
      </x:c>
      <x:c r="I65" s="26" t="str">
        <x:v>América do Norte</x:v>
      </x:c>
      <x:c r="J65" s="30" t="str">
        <x:v>01/03/2026 23:59 PST</x:v>
      </x:c>
      <x:c r="K65" s="26" t="n">
        <x:v>2026</x:v>
      </x:c>
      <x:c r="L65" s="38" t="str">
        <x:v>https://www.calfund.org/grants/fellowship-for-visual-artists/</x:v>
      </x:c>
      <x:c r="M65" s="26" t="str">
        <x:v>Inglês</x:v>
      </x:c>
      <x:c r="N65" s="26" t="str">
        <x:v>Regional</x:v>
      </x:c>
      <x:c r="O65" s="26" t="str">
        <x:v>Artistas visuais residentes no Condado de Los Angeles em tempo integral por pelo menos cinco anos, conforme regras.</x:v>
      </x:c>
      <x:c r="P65" s="26" t="str">
        <x:v>Não</x:v>
      </x:c>
      <x:c r="Q65" s="32"/>
      <x:c r="R65" s="26"/>
      <x:c r="S65" s="26" t="str">
        <x:v>Fellowship irrestrita de US$40.000.</x:v>
      </x:c>
      <x:c r="T65" s="26" t="str">
        <x:v>Obrigatório</x:v>
      </x:c>
      <x:c r="U65" s="26" t="str">
        <x:v>Imagens ou vídeo</x:v>
      </x:c>
      <x:c r="V65" s="34"/>
      <x:c r="W65" s="34"/>
      <x:c r="X65" s="36"/>
      <x:c r="Y65" s="26" t="str">
        <x:v>Não informado</x:v>
      </x:c>
      <x:c r="Z65" s="26"/>
      <x:c r="AA65" s="26" t="str">
        <x:v>Obrigatório</x:v>
      </x:c>
      <x:c r="AB65" s="26" t="str">
        <x:v>5 páginas</x:v>
      </x:c>
      <x:c r="AC65" s="26" t="str">
        <x:v>Obrigatório</x:v>
      </x:c>
      <x:c r="AD65" s="26" t="str">
        <x:v>2.000 caracteres (~250 palavras)</x:v>
      </x:c>
      <x:c r="AE65" s="26" t="str">
        <x:v>Não informado</x:v>
      </x:c>
      <x:c r="AF65" s="26"/>
      <x:c r="AG65" s="26" t="str">
        <x:v>Não informado</x:v>
      </x:c>
      <x:c r="AH65" s="26"/>
      <x:c r="AI65" s="26" t="str">
        <x:v>Não informado</x:v>
      </x:c>
      <x:c r="AJ65" s="26" t="str">
        <x:v>Não informado</x:v>
      </x:c>
      <x:c r="AK65" s="26" t="str">
        <x:v>Não informado</x:v>
      </x:c>
      <x:c r="AL65" s="26" t="str">
        <x:v>Não informado</x:v>
      </x:c>
      <x:c r="AM65" s="26" t="str">
        <x:v>Não informado</x:v>
      </x:c>
      <x:c r="AN65" s="26" t="str">
        <x:v>Obrigatório</x:v>
      </x:c>
      <x:c r="AO65" s="26" t="str">
        <x:v>Não informado</x:v>
      </x:c>
      <x:c r="AP65" s="26" t="str">
        <x:v>Opcional</x:v>
      </x:c>
      <x:c r="AQ65" s="26" t="str">
        <x:v>Não solicitado</x:v>
      </x:c>
      <x:c r="AR65" s="26" t="str">
        <x:v>Não informado</x:v>
      </x:c>
      <x:c r="AS65" s="26" t="str">
        <x:v>Não informado</x:v>
      </x:c>
      <x:c r="AT65" s="26" t="str">
        <x:v>Sim</x:v>
      </x:c>
      <x:c r="AU65" s="26" t="str">
        <x:v>Critérios detalhados de mérito artístico, prática e impacto do fellowship publicados pela fundação.</x:v>
      </x:c>
      <x:c r="AV65" s="26" t="str">
        <x:v>Não informado</x:v>
      </x:c>
      <x:c r="AW65" s="26" t="str">
        <x:v>Até 6 imagens ou 1 vídeo de até 5 minutos. Carta de recomendação aparece apenas na segunda etapa.</x:v>
      </x:c>
      <x:c r="AX65" s="40" t="str">
        <x:v>Fonte oficial CCF: deadline 01/03/2026, US$40.000, statement 2.000 caracteres, CV 5 páginas, até 6 imagens ou vídeo.</x:v>
      </x:c>
      <x:c r="AY65" s="34" t="n">
        <x:f>COUNTIF(T65,"Obrigatório")+COUNTIF(Y65,"Obrigatório")+COUNTIF(AA65,"Obrigatório")+COUNTIF(AC65,"Obrigatório")+COUNTIF(AE65,"Obrigatório")+COUNTIF(AG65,"Obrigatório")+COUNTIF(AI65,"Obrigatório")+COUNTIF(AJ65,"Obrigatório")+COUNTIF(AK65,"Obrigatório")+COUNTIF(AL65,"Obrigatório")+COUNTIF(AM65,"Obrigatório")+COUNTIF(AN65,"Obrigatório")+COUNTIF(AO65,"Obrigatório")+COUNTIF(AP65,"Obrigatório")+COUNTIF(AQ65,"Obrigatório")+COUNTIF(AR65,"Obrigatório")</x:f>
        <x:v>4</x:v>
      </x:c>
      <x:c r="AZ65" s="26" t="str">
        <x:v>OK</x:v>
      </x:c>
      <x:c r="BA65" s="71" t="n">
        <x:v>6</x:v>
      </x:c>
      <x:c r="BB65" s="71"/>
      <x:c r="BC65" s="71"/>
      <x:c r="BD65" s="71"/>
      <x:c r="BE65" s="71" t="str">
        <x:v>Carta de recomendação é requisito da etapa 2 para candidatos avançados.</x:v>
      </x:c>
      <x:c r="BF65" s="71" t="str">
        <x:v>Gratuita</x:v>
      </x:c>
      <x:c r="BG65" s="71" t="str">
        <x:v>Não</x:v>
      </x:c>
      <x:c r="BH65" s="71" t="str">
        <x:v>Até 6 imagens OU 1 vídeo de até 5 minutos.</x:v>
      </x:c>
      <x:c r="BI65" s="71"/>
      <x:c r="BJ65" s="71"/>
      <x:c r="BK65" s="71"/>
      <x:c r="BL65" s="71"/>
      <x:c r="BM65" s="71" t="str">
        <x:v>Sim</x:v>
      </x:c>
      <x:c r="BN65" s="71" t="str">
        <x:v>40.000</x:v>
      </x:c>
      <x:c r="BO65" s="71" t="str">
        <x:v>USD</x:v>
      </x:c>
      <x:c r="BP65" s="71"/>
      <x:c r="BQ65" s="71"/>
    </x:row>
    <x:row r="66" ht="30" customHeight="1">
      <x:c r="A66" s="26" t="n">
        <x:v>65</x:v>
      </x:c>
      <x:c r="B66" s="26" t="str">
        <x:v>Conferido</x:v>
      </x:c>
      <x:c r="C66" s="63" t="n">
        <x:v>46297</x:v>
      </x:c>
      <x:c r="D66" s="26" t="str">
        <x:v>Blue Fox Arts Fellowship 2026</x:v>
      </x:c>
      <x:c r="E66" s="26" t="str">
        <x:v>Blue Fox Arts</x:v>
      </x:c>
      <x:c r="F66" s="26" t="str">
        <x:v>Prêmio / Bolsa</x:v>
      </x:c>
      <x:c r="G66" s="26" t="str">
        <x:v>Fellowship para artistas visuais e músicos</x:v>
      </x:c>
      <x:c r="H66" s="26" t="str">
        <x:v>Estados Unidos</x:v>
      </x:c>
      <x:c r="I66" s="26" t="str">
        <x:v>América do Norte</x:v>
      </x:c>
      <x:c r="J66" s="30" t="str">
        <x:v>15/08/2026 16:00 CDT</x:v>
      </x:c>
      <x:c r="K66" s="26" t="n">
        <x:v>2026</x:v>
      </x:c>
      <x:c r="L66" s="38" t="str">
        <x:v>https://www.bluefoxarts.org/2026-fellowship</x:v>
      </x:c>
      <x:c r="M66" s="26" t="str">
        <x:v>Inglês</x:v>
      </x:c>
      <x:c r="N66" s="26" t="str">
        <x:v>Regional</x:v>
      </x:c>
      <x:c r="O66" s="26" t="str">
        <x:v>Artistas visuais e músicos com 18 anos ou mais, residentes há pelo menos um ano nos condados elegíveis das Twin Cities.</x:v>
      </x:c>
      <x:c r="P66" s="26" t="str">
        <x:v>Não informado</x:v>
      </x:c>
      <x:c r="Q66" s="32"/>
      <x:c r="R66" s="26"/>
      <x:c r="S66" s="26" t="str">
        <x:v>Até US$10.000; cinco fellows selecionados.</x:v>
      </x:c>
      <x:c r="T66" s="26" t="str">
        <x:v>Obrigatório</x:v>
      </x:c>
      <x:c r="U66" s="26"/>
      <x:c r="V66" s="34"/>
      <x:c r="W66" s="34"/>
      <x:c r="X66" s="36"/>
      <x:c r="Y66" s="26" t="str">
        <x:v>Obrigatório</x:v>
      </x:c>
      <x:c r="Z66" s="26"/>
      <x:c r="AA66" s="26" t="str">
        <x:v>Não informado</x:v>
      </x:c>
      <x:c r="AB66" s="26"/>
      <x:c r="AC66" s="26" t="str">
        <x:v>Não informado</x:v>
      </x:c>
      <x:c r="AD66" s="26"/>
      <x:c r="AE66" s="26" t="str">
        <x:v>Não informado</x:v>
      </x:c>
      <x:c r="AF66" s="26"/>
      <x:c r="AG66" s="26" t="str">
        <x:v>Obrigatório</x:v>
      </x:c>
      <x:c r="AH66" s="26"/>
      <x:c r="AI66" s="26" t="str">
        <x:v>Obrigatório</x:v>
      </x:c>
      <x:c r="AJ66" s="26" t="str">
        <x:v>Obrigatório</x:v>
      </x:c>
      <x:c r="AK66" s="26" t="str">
        <x:v>Obrigatório</x:v>
      </x:c>
      <x:c r="AL66" s="26" t="str">
        <x:v>Não informado</x:v>
      </x:c>
      <x:c r="AM66" s="26" t="str">
        <x:v>Não informado</x:v>
      </x:c>
      <x:c r="AN66" s="26" t="str">
        <x:v>Não informado</x:v>
      </x:c>
      <x:c r="AO66" s="26" t="str">
        <x:v>Não informado</x:v>
      </x:c>
      <x:c r="AP66" s="26" t="str">
        <x:v>Não informado</x:v>
      </x:c>
      <x:c r="AQ66" s="26" t="str">
        <x:v>Não informado</x:v>
      </x:c>
      <x:c r="AR66" s="26" t="str">
        <x:v>Não informado</x:v>
      </x:c>
      <x:c r="AS66" s="26" t="str">
        <x:v>Não informado</x:v>
      </x:c>
      <x:c r="AT66" s="26" t="str">
        <x:v>Não</x:v>
      </x:c>
      <x:c r="AU66" s="26" t="str">
        <x:v>Não informado</x:v>
      </x:c>
      <x:c r="AV66" s="26" t="str">
        <x:v>Não informado</x:v>
      </x:c>
      <x:c r="AW66" s="26" t="str">
        <x:v>A chamada exclui arte digital e filmes; recomenda ficheiros de imagem de até 5 MB/1200 px, embora a plataforma comporte limites técnicos próprios.</x:v>
      </x:c>
      <x:c r="AX66" s="40" t="str">
        <x:v>Fonte oficial Blue Fox Arts: deadline 15/08/2026, apoio até US$10.000 e checklist com bio, narrativa, orçamento, imagens, lista de obras e cronograma.</x:v>
      </x:c>
      <x:c r="AY66" s="34" t="n">
        <x:f>COUNTIF(T66,"Obrigatório")+COUNTIF(Y66,"Obrigatório")+COUNTIF(AA66,"Obrigatório")+COUNTIF(AC66,"Obrigatório")+COUNTIF(AE66,"Obrigatório")+COUNTIF(AG66,"Obrigatório")+COUNTIF(AI66,"Obrigatório")+COUNTIF(AJ66,"Obrigatório")+COUNTIF(AK66,"Obrigatório")+COUNTIF(AL66,"Obrigatório")+COUNTIF(AM66,"Obrigatório")+COUNTIF(AN66,"Obrigatório")+COUNTIF(AO66,"Obrigatório")+COUNTIF(AP66,"Obrigatório")+COUNTIF(AQ66,"Obrigatório")+COUNTIF(AR66,"Obrigatório")</x:f>
        <x:v>6</x:v>
      </x:c>
      <x:c r="AZ66" s="26" t="str">
        <x:v>OK</x:v>
      </x:c>
      <x:c r="BA66" s="71" t="n">
        <x:v>10</x:v>
      </x:c>
      <x:c r="BB66" s="71" t="n">
        <x:v>5</x:v>
      </x:c>
      <x:c r="BC66" s="71"/>
      <x:c r="BD66" s="71" t="str">
        <x:v>Recomendação por imagem</x:v>
      </x:c>
      <x:c r="BE66" s="71"/>
      <x:c r="BF66" s="71" t="str">
        <x:v>Não informado</x:v>
      </x:c>
      <x:c r="BG66" s="71" t="str">
        <x:v>Não</x:v>
      </x:c>
      <x:c r="BH66" s="71" t="str">
        <x:v>Não informado</x:v>
      </x:c>
      <x:c r="BI66" s="71"/>
      <x:c r="BJ66" s="71"/>
      <x:c r="BK66" s="71"/>
      <x:c r="BL66" s="71"/>
      <x:c r="BM66" s="71" t="str">
        <x:v>Sim</x:v>
      </x:c>
      <x:c r="BN66" s="71" t="str">
        <x:v>até 10.000</x:v>
      </x:c>
      <x:c r="BO66" s="71" t="str">
        <x:v>USD</x:v>
      </x:c>
      <x:c r="BP66" s="71"/>
      <x:c r="BQ66" s="71"/>
    </x:row>
    <x:row r="67" ht="30" customHeight="1">
      <x:c r="A67" s="26" t="n">
        <x:v>66</x:v>
      </x:c>
      <x:c r="B67" s="26" t="str">
        <x:v>Conferido</x:v>
      </x:c>
      <x:c r="C67" s="63" t="n">
        <x:v>46297</x:v>
      </x:c>
      <x:c r="D67" s="26" t="str">
        <x:v>Inside/Outside Fellowship 2027 Application Cycle 2026</x:v>
      </x:c>
      <x:c r="E67" s="26" t="str">
        <x:v>The Union for Contemporary Art</x:v>
      </x:c>
      <x:c r="F67" s="26" t="str">
        <x:v>Prêmio / Bolsa</x:v>
      </x:c>
      <x:c r="G67" s="26" t="str">
        <x:v>Fellowship de prática artística e engajamento comunitário</x:v>
      </x:c>
      <x:c r="H67" s="26" t="str">
        <x:v>Estados Unidos</x:v>
      </x:c>
      <x:c r="I67" s="26" t="str">
        <x:v>América do Norte</x:v>
      </x:c>
      <x:c r="J67" s="30" t="str">
        <x:v>28/09/2026 23:59</x:v>
      </x:c>
      <x:c r="K67" s="26" t="n">
        <x:v>2026</x:v>
      </x:c>
      <x:c r="L67" s="38" t="str">
        <x:v>https://union-test.frb.io/fellowship</x:v>
      </x:c>
      <x:c r="M67" s="26" t="str">
        <x:v>Inglês</x:v>
      </x:c>
      <x:c r="N67" s="26" t="str">
        <x:v>Regional</x:v>
      </x:c>
      <x:c r="O67" s="26" t="str">
        <x:v>Artistas de início de carreira, 21+, cidadãos ou residentes permanentes dos EUA, residentes na área Omaha–Council Bluffs e fora de cursos superiores durante o programa.</x:v>
      </x:c>
      <x:c r="P67" s="26" t="str">
        <x:v>Não</x:v>
      </x:c>
      <x:c r="Q67" s="32"/>
      <x:c r="R67" s="26"/>
      <x:c r="S67" s="26" t="str">
        <x:v>Até US$4.500 em apoio a projetos, estúdio privado gratuito e acesso a estúdios/equipamentos.</x:v>
      </x:c>
      <x:c r="T67" s="26" t="str">
        <x:v>Obrigatório</x:v>
      </x:c>
      <x:c r="U67" s="26"/>
      <x:c r="V67" s="34"/>
      <x:c r="W67" s="34"/>
      <x:c r="X67" s="36" t="n">
        <x:v>3</x:v>
      </x:c>
      <x:c r="Y67" s="26" t="str">
        <x:v>Obrigatório</x:v>
      </x:c>
      <x:c r="Z67" s="26"/>
      <x:c r="AA67" s="26" t="str">
        <x:v>Obrigatório</x:v>
      </x:c>
      <x:c r="AB67" s="26"/>
      <x:c r="AC67" s="26" t="str">
        <x:v>Obrigatório</x:v>
      </x:c>
      <x:c r="AD67" s="26"/>
      <x:c r="AE67" s="26" t="str">
        <x:v>Não informado</x:v>
      </x:c>
      <x:c r="AF67" s="26"/>
      <x:c r="AG67" s="26" t="str">
        <x:v>Não informado</x:v>
      </x:c>
      <x:c r="AH67" s="26"/>
      <x:c r="AI67" s="26" t="str">
        <x:v>Não informado</x:v>
      </x:c>
      <x:c r="AJ67" s="26" t="str">
        <x:v>Não informado</x:v>
      </x:c>
      <x:c r="AK67" s="26" t="str">
        <x:v>Não informado</x:v>
      </x:c>
      <x:c r="AL67" s="26" t="str">
        <x:v>Não informado</x:v>
      </x:c>
      <x:c r="AM67" s="26" t="str">
        <x:v>Não informado</x:v>
      </x:c>
      <x:c r="AN67" s="26" t="str">
        <x:v>Não informado</x:v>
      </x:c>
      <x:c r="AO67" s="26" t="str">
        <x:v>Não informado</x:v>
      </x:c>
      <x:c r="AP67" s="26" t="str">
        <x:v>Não informado</x:v>
      </x:c>
      <x:c r="AQ67" s="26" t="str">
        <x:v>Não informado</x:v>
      </x:c>
      <x:c r="AR67" s="26" t="str">
        <x:v>Obrigatório</x:v>
      </x:c>
      <x:c r="AS67" s="26" t="str">
        <x:v>Não informado</x:v>
      </x:c>
      <x:c r="AT67" s="26" t="str">
        <x:v>Sim</x:v>
      </x:c>
      <x:c r="AU67" s="26" t="str">
        <x:v>Revisão anónima inicial, revisão por comité interno e entrevistas finais; prática e engajamento comunitário são centrais.</x:v>
      </x:c>
      <x:c r="AV67" s="26" t="str">
        <x:v>Não</x:v>
      </x:c>
      <x:c r="AW67" s="26" t="str">
        <x:v>Programa de dez meses em 2027; a candidatura decorre em 2026.</x:v>
      </x:c>
      <x:c r="AX67" s="40" t="str">
        <x:v>Fonte oficial The Union: prazo 28/09/2026, candidatura gratuita, CV, statement, bio, 3–5 amostras e questões de prática artística.</x:v>
      </x:c>
      <x:c r="AY67" s="34" t="n">
        <x:f>COUNTIF(T67,"Obrigatório")+COUNTIF(Y67,"Obrigatório")+COUNTIF(AA67,"Obrigatório")+COUNTIF(AC67,"Obrigatório")+COUNTIF(AE67,"Obrigatório")+COUNTIF(AG67,"Obrigatório")+COUNTIF(AI67,"Obrigatório")+COUNTIF(AJ67,"Obrigatório")+COUNTIF(AK67,"Obrigatório")+COUNTIF(AL67,"Obrigatório")+COUNTIF(AM67,"Obrigatório")+COUNTIF(AN67,"Obrigatório")+COUNTIF(AO67,"Obrigatório")+COUNTIF(AP67,"Obrigatório")+COUNTIF(AQ67,"Obrigatório")+COUNTIF(AR67,"Obrigatório")</x:f>
        <x:v>5</x:v>
      </x:c>
      <x:c r="AZ67" s="26" t="str">
        <x:v>OK</x:v>
      </x:c>
      <x:c r="BA67" s="71" t="n">
        <x:v>5</x:v>
      </x:c>
      <x:c r="BB67" s="71"/>
      <x:c r="BC67" s="71"/>
      <x:c r="BD67" s="71"/>
      <x:c r="BE67" s="71"/>
      <x:c r="BF67" s="71" t="str">
        <x:v>Gratuita</x:v>
      </x:c>
      <x:c r="BG67" s="71" t="str">
        <x:v>Não</x:v>
      </x:c>
      <x:c r="BH67" s="71" t="str">
        <x:v>Não informado</x:v>
      </x:c>
      <x:c r="BI67" s="71"/>
      <x:c r="BJ67" s="71"/>
      <x:c r="BK67" s="71"/>
      <x:c r="BL67" s="71"/>
      <x:c r="BM67" s="71" t="str">
        <x:v>Sim</x:v>
      </x:c>
      <x:c r="BN67" s="71" t="str">
        <x:v>até 4.500</x:v>
      </x:c>
      <x:c r="BO67" s="71" t="str">
        <x:v>USD</x:v>
      </x:c>
      <x:c r="BP67" s="71" t="str">
        <x:v>Estúdio privado de 400 sq.ft., acesso a co-op studios, workshops e mentoria.</x:v>
      </x:c>
      <x:c r="BQ67" s="71"/>
    </x:row>
    <x:row r="68" ht="30" customHeight="1">
      <x:c r="A68" s="26" t="n">
        <x:v>67</x:v>
      </x:c>
      <x:c r="B68" s="26" t="str">
        <x:v>Conferido</x:v>
      </x:c>
      <x:c r="C68" s="63" t="n">
        <x:v>46297</x:v>
      </x:c>
      <x:c r="D68" s="26" t="str">
        <x:v>The Hopper Prize Fall 2026</x:v>
      </x:c>
      <x:c r="E68" s="26" t="str">
        <x:v>The Hopper Prize</x:v>
      </x:c>
      <x:c r="F68" s="26" t="str">
        <x:v>Prêmio / Bolsa</x:v>
      </x:c>
      <x:c r="G68" s="26" t="str">
        <x:v>Grant internacional para artistas visuais</x:v>
      </x:c>
      <x:c r="H68" s="26" t="str">
        <x:v>Estados Unidos</x:v>
      </x:c>
      <x:c r="I68" s="26" t="str">
        <x:v>América do Norte</x:v>
      </x:c>
      <x:c r="J68" s="30" t="str">
        <x:v>17/11/2026</x:v>
      </x:c>
      <x:c r="K68" s="26" t="n">
        <x:v>2026</x:v>
      </x:c>
      <x:c r="L68" s="38" t="str">
        <x:v>https://hopperprize.org/</x:v>
      </x:c>
      <x:c r="M68" s="26" t="str">
        <x:v>Inglês</x:v>
      </x:c>
      <x:c r="N68" s="26" t="str">
        <x:v>Internacional</x:v>
      </x:c>
      <x:c r="O68" s="26" t="str">
        <x:v>Artistas com 18 anos ou mais, de qualquer país e meio, incluindo fotografia.</x:v>
      </x:c>
      <x:c r="P68" s="26" t="str">
        <x:v>Sim</x:v>
      </x:c>
      <x:c r="Q68" s="32" t="n">
        <x:v>40</x:v>
      </x:c>
      <x:c r="R68" s="26" t="str">
        <x:v>USD</x:v>
      </x:c>
      <x:c r="S68" s="26" t="str">
        <x:v>2 grants de US$4.500 e 4 grants de US$1.000 no ciclo; arquivo digital para shortlist.</x:v>
      </x:c>
      <x:c r="T68" s="26" t="str">
        <x:v>Obrigatório</x:v>
      </x:c>
      <x:c r="U68" s="26" t="str">
        <x:v>Imagens ou vídeo</x:v>
      </x:c>
      <x:c r="V68" s="34"/>
      <x:c r="W68" s="34"/>
      <x:c r="X68" s="36"/>
      <x:c r="Y68" s="26" t="str">
        <x:v>Opcional</x:v>
      </x:c>
      <x:c r="Z68" s="26"/>
      <x:c r="AA68" s="26" t="str">
        <x:v>Não informado</x:v>
      </x:c>
      <x:c r="AB68" s="26"/>
      <x:c r="AC68" s="26" t="str">
        <x:v>Opcional</x:v>
      </x:c>
      <x:c r="AD68" s="26"/>
      <x:c r="AE68" s="26" t="str">
        <x:v>Não informado</x:v>
      </x:c>
      <x:c r="AF68" s="26"/>
      <x:c r="AG68" s="26" t="str">
        <x:v>Não informado</x:v>
      </x:c>
      <x:c r="AH68" s="26"/>
      <x:c r="AI68" s="26" t="str">
        <x:v>Não informado</x:v>
      </x:c>
      <x:c r="AJ68" s="26" t="str">
        <x:v>Não informado</x:v>
      </x:c>
      <x:c r="AK68" s="26" t="str">
        <x:v>Não informado</x:v>
      </x:c>
      <x:c r="AL68" s="26" t="str">
        <x:v>Não informado</x:v>
      </x:c>
      <x:c r="AM68" s="26" t="str">
        <x:v>Não informado</x:v>
      </x:c>
      <x:c r="AN68" s="26" t="str">
        <x:v>Não informado</x:v>
      </x:c>
      <x:c r="AO68" s="26" t="str">
        <x:v>Opcional</x:v>
      </x:c>
      <x:c r="AP68" s="26" t="str">
        <x:v>Não informado</x:v>
      </x:c>
      <x:c r="AQ68" s="26" t="str">
        <x:v>Não informado</x:v>
      </x:c>
      <x:c r="AR68" s="26" t="str">
        <x:v>Não informado</x:v>
      </x:c>
      <x:c r="AS68" s="26" t="str">
        <x:v>Não informado</x:v>
      </x:c>
      <x:c r="AT68" s="26" t="str">
        <x:v>Sim</x:v>
      </x:c>
      <x:c r="AU68" s="26" t="str">
        <x:v>Qualidade da obra e promessa de potencial futuro; grant merit-based.</x:v>
      </x:c>
      <x:c r="AV68" s="26" t="str">
        <x:v>Não informado</x:v>
      </x:c>
      <x:c r="AW68" s="26" t="str">
        <x:v>JPG recomendado a 2 MB no máximo e 2.500 px no lado maior; vídeo por URL YouTube/Vimeo.</x:v>
      </x:c>
      <x:c r="AX68" s="40" t="str">
        <x:v>Fonte oficial Hopper Prize: deadline 17/11/2026, taxa US$40, até 10 imagens/vídeos e bio/statement opcionais.</x:v>
      </x:c>
      <x:c r="AY68" s="34" t="n">
        <x:f>COUNTIF(T68,"Obrigatório")+COUNTIF(Y68,"Obrigatório")+COUNTIF(AA68,"Obrigatório")+COUNTIF(AC68,"Obrigatório")+COUNTIF(AE68,"Obrigatório")+COUNTIF(AG68,"Obrigatório")+COUNTIF(AI68,"Obrigatório")+COUNTIF(AJ68,"Obrigatório")+COUNTIF(AK68,"Obrigatório")+COUNTIF(AL68,"Obrigatório")+COUNTIF(AM68,"Obrigatório")+COUNTIF(AN68,"Obrigatório")+COUNTIF(AO68,"Obrigatório")+COUNTIF(AP68,"Obrigatório")+COUNTIF(AQ68,"Obrigatório")+COUNTIF(AR68,"Obrigatório")</x:f>
        <x:v>1</x:v>
      </x:c>
      <x:c r="AZ68" s="26" t="str">
        <x:v>OK</x:v>
      </x:c>
      <x:c r="BA68" s="71" t="n">
        <x:v>10</x:v>
      </x:c>
      <x:c r="BB68" s="71" t="n">
        <x:v>2</x:v>
      </x:c>
      <x:c r="BC68" s="71"/>
      <x:c r="BD68" s="71" t="str">
        <x:v>Por JPG</x:v>
      </x:c>
      <x:c r="BE68" s="71"/>
      <x:c r="BF68" s="71" t="str">
        <x:v>Fixa</x:v>
      </x:c>
      <x:c r="BG68" s="71" t="str">
        <x:v>Não</x:v>
      </x:c>
      <x:c r="BH68" s="71" t="str">
        <x:v>Imagem anexada OU URL de vídeo para trabalho time-based.</x:v>
      </x:c>
      <x:c r="BI68" s="71"/>
      <x:c r="BJ68" s="71"/>
      <x:c r="BK68" s="71"/>
      <x:c r="BL68" s="71"/>
      <x:c r="BM68" s="71" t="str">
        <x:v>Sim</x:v>
      </x:c>
      <x:c r="BN68" s="71" t="str">
        <x:v>4.500 x2 + 1.000 x4</x:v>
      </x:c>
      <x:c r="BO68" s="71" t="str">
        <x:v>USD</x:v>
      </x:c>
      <x:c r="BP68" s="71" t="str">
        <x:v>Arquivo digital e visibilidade para artistas selecionados.</x:v>
      </x:c>
      <x:c r="BQ68" s="71"/>
    </x:row>
    <x:row r="69" ht="30" customHeight="1">
      <x:c r="A69" s="26" t="n">
        <x:v>68</x:v>
      </x:c>
      <x:c r="B69" s="26" t="str">
        <x:v>Conferido</x:v>
      </x:c>
      <x:c r="C69" s="63" t="n">
        <x:v>46297</x:v>
      </x:c>
      <x:c r="D69" s="26" t="str">
        <x:v>Sony World Photography Awards 2026 – Professional Competition</x:v>
      </x:c>
      <x:c r="E69" s="26" t="str">
        <x:v>World Photography Organisation / Sony</x:v>
      </x:c>
      <x:c r="F69" s="26" t="str">
        <x:v>Prêmio / Bolsa</x:v>
      </x:c>
      <x:c r="G69" s="26" t="str">
        <x:v>Prémio internacional de fotografia profissional</x:v>
      </x:c>
      <x:c r="H69" s="26" t="str">
        <x:v>Reino Unido</x:v>
      </x:c>
      <x:c r="I69" s="26" t="str">
        <x:v>Europa</x:v>
      </x:c>
      <x:c r="J69" s="30" t="str">
        <x:v>13/01/2026 13:00 GMT</x:v>
      </x:c>
      <x:c r="K69" s="26" t="n">
        <x:v>2026</x:v>
      </x:c>
      <x:c r="L69" s="38" t="str">
        <x:v>https://www.sony.eu/presscentre/sony-world-photography-awards-2026-jury-and-exhibition-announced</x:v>
      </x:c>
      <x:c r="M69" s="26" t="str">
        <x:v>Inglês</x:v>
      </x:c>
      <x:c r="N69" s="26" t="str">
        <x:v>Internacional</x:v>
      </x:c>
      <x:c r="O69" s="26" t="str">
        <x:v>Fotógrafos profissionais internacionais conforme regras da competição.</x:v>
      </x:c>
      <x:c r="P69" s="26" t="str">
        <x:v>Não</x:v>
      </x:c>
      <x:c r="Q69" s="32"/>
      <x:c r="R69" s="26"/>
      <x:c r="S69" s="26" t="str">
        <x:v>Photographer of the Year recebe US$25.000, além de exposição e benefícios do programa.</x:v>
      </x:c>
      <x:c r="T69" s="26" t="str">
        <x:v>Obrigatório</x:v>
      </x:c>
      <x:c r="U69" s="26"/>
      <x:c r="V69" s="34"/>
      <x:c r="W69" s="34"/>
      <x:c r="X69" s="36"/>
      <x:c r="Y69" s="26" t="str">
        <x:v>Não informado</x:v>
      </x:c>
      <x:c r="Z69" s="26"/>
      <x:c r="AA69" s="26" t="str">
        <x:v>Não informado</x:v>
      </x:c>
      <x:c r="AB69" s="26"/>
      <x:c r="AC69" s="26" t="str">
        <x:v>Não informado</x:v>
      </x:c>
      <x:c r="AD69" s="26"/>
      <x:c r="AE69" s="26" t="str">
        <x:v>Não informado</x:v>
      </x:c>
      <x:c r="AF69" s="26"/>
      <x:c r="AG69" s="26" t="str">
        <x:v>Não informado</x:v>
      </x:c>
      <x:c r="AH69" s="26"/>
      <x:c r="AI69" s="26" t="str">
        <x:v>Não informado</x:v>
      </x:c>
      <x:c r="AJ69" s="26" t="str">
        <x:v>Não informado</x:v>
      </x:c>
      <x:c r="AK69" s="26" t="str">
        <x:v>Não informado</x:v>
      </x:c>
      <x:c r="AL69" s="26" t="str">
        <x:v>Não informado</x:v>
      </x:c>
      <x:c r="AM69" s="26" t="str">
        <x:v>Não informado</x:v>
      </x:c>
      <x:c r="AN69" s="26" t="str">
        <x:v>Não informado</x:v>
      </x:c>
      <x:c r="AO69" s="26" t="str">
        <x:v>Não informado</x:v>
      </x:c>
      <x:c r="AP69" s="26" t="str">
        <x:v>Não informado</x:v>
      </x:c>
      <x:c r="AQ69" s="26" t="str">
        <x:v>Não informado</x:v>
      </x:c>
      <x:c r="AR69" s="26" t="str">
        <x:v>Não informado</x:v>
      </x:c>
      <x:c r="AS69" s="26" t="str">
        <x:v>Não informado</x:v>
      </x:c>
      <x:c r="AT69" s="26" t="str">
        <x:v>Sim</x:v>
      </x:c>
      <x:c r="AU69" s="26" t="str">
        <x:v>Avaliação por júri internacional nomeado nas categorias profissionais.</x:v>
      </x:c>
      <x:c r="AV69" s="26" t="str">
        <x:v>Sim</x:v>
      </x:c>
      <x:c r="AW69" s="26" t="str">
        <x:v>A chamada abriu em 2025, mas o prazo da competição profissional ocorre em 2026, atendendo ao protocolo temporal.</x:v>
      </x:c>
      <x:c r="AX69" s="40" t="str">
        <x:v>Fonte oficial Sony: deadline Professional 13/01/2026 13:00 GMT, prémio principal US$25.000 e júri anunciado.</x:v>
      </x:c>
      <x:c r="AY69" s="34" t="n">
        <x:f>COUNTIF(T69,"Obrigatório")+COUNTIF(Y69,"Obrigatório")+COUNTIF(AA69,"Obrigatório")+COUNTIF(AC69,"Obrigatório")+COUNTIF(AE69,"Obrigatório")+COUNTIF(AG69,"Obrigatório")+COUNTIF(AI69,"Obrigatório")+COUNTIF(AJ69,"Obrigatório")+COUNTIF(AK69,"Obrigatório")+COUNTIF(AL69,"Obrigatório")+COUNTIF(AM69,"Obrigatório")+COUNTIF(AN69,"Obrigatório")+COUNTIF(AO69,"Obrigatório")+COUNTIF(AP69,"Obrigatório")+COUNTIF(AQ69,"Obrigatório")+COUNTIF(AR69,"Obrigatório")</x:f>
        <x:v>1</x:v>
      </x:c>
      <x:c r="AZ69" s="26" t="str">
        <x:v>OK</x:v>
      </x:c>
      <x:c r="BA69" s="71"/>
      <x:c r="BB69" s="71"/>
      <x:c r="BC69" s="71"/>
      <x:c r="BD69" s="71"/>
      <x:c r="BE69" s="71"/>
      <x:c r="BF69" s="71" t="str">
        <x:v>Gratuita</x:v>
      </x:c>
      <x:c r="BG69" s="71" t="str">
        <x:v>Não</x:v>
      </x:c>
      <x:c r="BH69" s="71" t="str">
        <x:v>Não informado</x:v>
      </x:c>
      <x:c r="BI69" s="71"/>
      <x:c r="BJ69" s="71"/>
      <x:c r="BK69" s="71"/>
      <x:c r="BL69" s="71"/>
      <x:c r="BM69" s="71" t="str">
        <x:v>Sim</x:v>
      </x:c>
      <x:c r="BN69" s="71" t="str">
        <x:v>25.000 principal</x:v>
      </x:c>
      <x:c r="BO69" s="71" t="str">
        <x:v>USD</x:v>
      </x:c>
      <x:c r="BP69" s="71" t="str">
        <x:v>Exposição e benefícios associados ao Sony World Photography Awards.</x:v>
      </x:c>
      <x:c r="BQ69" s="71"/>
    </x:row>
    <x:row r="70" ht="30" customHeight="1">
      <x:c r="A70" s="26" t="n">
        <x:v>69</x:v>
      </x:c>
      <x:c r="B70" s="26" t="str">
        <x:v>Conferido</x:v>
      </x:c>
      <x:c r="C70" s="63" t="n">
        <x:v>46297</x:v>
      </x:c>
      <x:c r="D70" s="26" t="str">
        <x:v>2026 World Press Photo Contest</x:v>
      </x:c>
      <x:c r="E70" s="26" t="str">
        <x:v>World Press Photo Foundation</x:v>
      </x:c>
      <x:c r="F70" s="26" t="str">
        <x:v>Prêmio / Bolsa</x:v>
      </x:c>
      <x:c r="G70" s="26" t="str">
        <x:v>Concurso de fotojornalismo e fotografia documental</x:v>
      </x:c>
      <x:c r="H70" s="26" t="str">
        <x:v>Países Baixos</x:v>
      </x:c>
      <x:c r="I70" s="26" t="str">
        <x:v>Europa</x:v>
      </x:c>
      <x:c r="J70" s="30" t="str">
        <x:v>18/01/2026 13:00 CET</x:v>
      </x:c>
      <x:c r="K70" s="26" t="n">
        <x:v>2026</x:v>
      </x:c>
      <x:c r="L70" s="38" t="str">
        <x:v>https://www.worldpressphoto.org/contest/categories</x:v>
      </x:c>
      <x:c r="M70" s="26" t="str">
        <x:v>Inglês</x:v>
      </x:c>
      <x:c r="N70" s="26" t="str">
        <x:v>Internacional</x:v>
      </x:c>
      <x:c r="O70" s="26" t="str">
        <x:v>Fotojornalistas e fotógrafos documentais profissionais segundo as regras da World Press Photo.</x:v>
      </x:c>
      <x:c r="P70" s="26" t="str">
        <x:v>Não</x:v>
      </x:c>
      <x:c r="Q70" s="32"/>
      <x:c r="R70" s="26"/>
      <x:c r="S70" s="26" t="str">
        <x:v>Vencedores regionais recebem €1.000; World Press Photo of the Year recebe adicional de €10.000 e benefícios.</x:v>
      </x:c>
      <x:c r="T70" s="26" t="str">
        <x:v>Obrigatório</x:v>
      </x:c>
      <x:c r="U70" s="26" t="str">
        <x:v>Upload de imagens</x:v>
      </x:c>
      <x:c r="V70" s="34"/>
      <x:c r="W70" s="34"/>
      <x:c r="X70" s="36" t="n">
        <x:v>1</x:v>
      </x:c>
      <x:c r="Y70" s="26" t="str">
        <x:v>Não informado</x:v>
      </x:c>
      <x:c r="Z70" s="26"/>
      <x:c r="AA70" s="26" t="str">
        <x:v>Não informado</x:v>
      </x:c>
      <x:c r="AB70" s="26"/>
      <x:c r="AC70" s="26" t="str">
        <x:v>Não informado</x:v>
      </x:c>
      <x:c r="AD70" s="26"/>
      <x:c r="AE70" s="26" t="str">
        <x:v>Não informado</x:v>
      </x:c>
      <x:c r="AF70" s="26"/>
      <x:c r="AG70" s="26" t="str">
        <x:v>Não informado</x:v>
      </x:c>
      <x:c r="AH70" s="26"/>
      <x:c r="AI70" s="26" t="str">
        <x:v>Não informado</x:v>
      </x:c>
      <x:c r="AJ70" s="26" t="str">
        <x:v>Não informado</x:v>
      </x:c>
      <x:c r="AK70" s="26" t="str">
        <x:v>Não informado</x:v>
      </x:c>
      <x:c r="AL70" s="26" t="str">
        <x:v>Não informado</x:v>
      </x:c>
      <x:c r="AM70" s="26" t="str">
        <x:v>Não informado</x:v>
      </x:c>
      <x:c r="AN70" s="26" t="str">
        <x:v>Não informado</x:v>
      </x:c>
      <x:c r="AO70" s="26" t="str">
        <x:v>Não informado</x:v>
      </x:c>
      <x:c r="AP70" s="26" t="str">
        <x:v>Não informado</x:v>
      </x:c>
      <x:c r="AQ70" s="26" t="str">
        <x:v>Não informado</x:v>
      </x:c>
      <x:c r="AR70" s="26" t="str">
        <x:v>Não informado</x:v>
      </x:c>
      <x:c r="AS70" s="26" t="str">
        <x:v>Não informado</x:v>
      </x:c>
      <x:c r="AT70" s="26" t="str">
        <x:v>Sim</x:v>
      </x:c>
      <x:c r="AU70" s="26" t="str">
        <x:v>Excelência visual, força narrativa e critérios editoriais/publicados do concurso.</x:v>
      </x:c>
      <x:c r="AV70" s="26" t="str">
        <x:v>Sim</x:v>
      </x:c>
      <x:c r="AW70" s="26" t="str">
        <x:v>Categorias possuem unidades diferentes: Singles = 1 imagem; Stories = 4–10; Long-Term Projects = 24–30.</x:v>
      </x:c>
      <x:c r="AX70" s="40" t="str">
        <x:v>Fonte oficial World Press Photo: prazo atualizado em janeiro de 2026; participação gratuita e faixas de imagens por categoria.</x:v>
      </x:c>
      <x:c r="AY70" s="34" t="n">
        <x:f>COUNTIF(T70,"Obrigatório")+COUNTIF(Y70,"Obrigatório")+COUNTIF(AA70,"Obrigatório")+COUNTIF(AC70,"Obrigatório")+COUNTIF(AE70,"Obrigatório")+COUNTIF(AG70,"Obrigatório")+COUNTIF(AI70,"Obrigatório")+COUNTIF(AJ70,"Obrigatório")+COUNTIF(AK70,"Obrigatório")+COUNTIF(AL70,"Obrigatório")+COUNTIF(AM70,"Obrigatório")+COUNTIF(AN70,"Obrigatório")+COUNTIF(AO70,"Obrigatório")+COUNTIF(AP70,"Obrigatório")+COUNTIF(AQ70,"Obrigatório")+COUNTIF(AR70,"Obrigatório")</x:f>
        <x:v>1</x:v>
      </x:c>
      <x:c r="AZ70" s="26" t="str">
        <x:v>OK</x:v>
      </x:c>
      <x:c r="BA70" s="71" t="n">
        <x:v>30</x:v>
      </x:c>
      <x:c r="BB70" s="71"/>
      <x:c r="BC70" s="71"/>
      <x:c r="BD70" s="71"/>
      <x:c r="BE70" s="71"/>
      <x:c r="BF70" s="71" t="str">
        <x:v>Gratuita</x:v>
      </x:c>
      <x:c r="BG70" s="71" t="str">
        <x:v>Não</x:v>
      </x:c>
      <x:c r="BH70" s="71" t="str">
        <x:v>Não informado</x:v>
      </x:c>
      <x:c r="BI70" s="71"/>
      <x:c r="BJ70" s="71"/>
      <x:c r="BK70" s="71"/>
      <x:c r="BL70" s="71"/>
      <x:c r="BM70" s="71" t="str">
        <x:v>Sim</x:v>
      </x:c>
      <x:c r="BN70" s="71" t="str">
        <x:v>1.000 por vencedor regional + 10.000 adicional Photo of the Year</x:v>
      </x:c>
      <x:c r="BO70" s="71" t="str">
        <x:v>EUR</x:v>
      </x:c>
      <x:c r="BP70" s="71"/>
      <x:c r="BQ70" s="71" t="str">
        <x:v>Singles 1; Stories 4–10; Long-Term Projects 24–30.</x:v>
      </x:c>
    </x:row>
    <x:row r="71" ht="30" customHeight="1">
      <x:c r="A71" s="26" t="n">
        <x:v>70</x:v>
      </x:c>
      <x:c r="B71" s="26" t="str">
        <x:v>Conferido</x:v>
      </x:c>
      <x:c r="C71" s="63" t="n">
        <x:v>46297</x:v>
      </x:c>
      <x:c r="D71" s="26" t="str">
        <x:v>W. Eugene Smith Grant 2026</x:v>
      </x:c>
      <x:c r="E71" s="26" t="str">
        <x:v>W. Eugene Smith Fund</x:v>
      </x:c>
      <x:c r="F71" s="26" t="str">
        <x:v>Prêmio / Bolsa</x:v>
      </x:c>
      <x:c r="G71" s="26" t="str">
        <x:v>Grant de fotografia documental e fotojornalismo</x:v>
      </x:c>
      <x:c r="H71" s="26" t="str">
        <x:v>Estados Unidos</x:v>
      </x:c>
      <x:c r="I71" s="26" t="str">
        <x:v>América do Norte</x:v>
      </x:c>
      <x:c r="J71" s="30" t="str">
        <x:v>12/10/2026 23:59 EDT</x:v>
      </x:c>
      <x:c r="K71" s="26" t="n">
        <x:v>2026</x:v>
      </x:c>
      <x:c r="L71" s="38" t="str">
        <x:v>https://www.smithfund.org/eugene-smith-grant</x:v>
      </x:c>
      <x:c r="M71" s="26" t="str">
        <x:v>Inglês</x:v>
      </x:c>
      <x:c r="N71" s="26" t="str">
        <x:v>Internacional</x:v>
      </x:c>
      <x:c r="O71" s="26" t="str">
        <x:v>Fotógrafos com 18 anos ou mais; profissionais e não profissionais; estudantes devem usar a modalidade específica estudantil.</x:v>
      </x:c>
      <x:c r="P71" s="26" t="str">
        <x:v>Não informado</x:v>
      </x:c>
      <x:c r="Q71" s="32"/>
      <x:c r="R71" s="26"/>
      <x:c r="S71" s="26" t="str">
        <x:v>US$30.000 para o grant principal e dois grants finalistas de US$10.000.</x:v>
      </x:c>
      <x:c r="T71" s="26" t="str">
        <x:v>Obrigatório</x:v>
      </x:c>
      <x:c r="U71" s="26"/>
      <x:c r="V71" s="34"/>
      <x:c r="W71" s="34"/>
      <x:c r="X71" s="36"/>
      <x:c r="Y71" s="26" t="str">
        <x:v>Não informado</x:v>
      </x:c>
      <x:c r="Z71" s="26"/>
      <x:c r="AA71" s="26" t="str">
        <x:v>Não informado</x:v>
      </x:c>
      <x:c r="AB71" s="26"/>
      <x:c r="AC71" s="26" t="str">
        <x:v>Não informado</x:v>
      </x:c>
      <x:c r="AD71" s="26"/>
      <x:c r="AE71" s="26" t="str">
        <x:v>Não informado</x:v>
      </x:c>
      <x:c r="AF71" s="26"/>
      <x:c r="AG71" s="26" t="str">
        <x:v>Obrigatório</x:v>
      </x:c>
      <x:c r="AH71" s="26"/>
      <x:c r="AI71" s="26" t="str">
        <x:v>Não informado</x:v>
      </x:c>
      <x:c r="AJ71" s="26" t="str">
        <x:v>Não informado</x:v>
      </x:c>
      <x:c r="AK71" s="26" t="str">
        <x:v>Não informado</x:v>
      </x:c>
      <x:c r="AL71" s="26" t="str">
        <x:v>Não informado</x:v>
      </x:c>
      <x:c r="AM71" s="26" t="str">
        <x:v>Não informado</x:v>
      </x:c>
      <x:c r="AN71" s="26" t="str">
        <x:v>Não informado</x:v>
      </x:c>
      <x:c r="AO71" s="26" t="str">
        <x:v>Não informado</x:v>
      </x:c>
      <x:c r="AP71" s="26" t="str">
        <x:v>Não informado</x:v>
      </x:c>
      <x:c r="AQ71" s="26" t="str">
        <x:v>Não informado</x:v>
      </x:c>
      <x:c r="AR71" s="26" t="str">
        <x:v>Não informado</x:v>
      </x:c>
      <x:c r="AS71" s="26" t="str">
        <x:v>Não informado</x:v>
      </x:c>
      <x:c r="AT71" s="26" t="str">
        <x:v>Sim</x:v>
      </x:c>
      <x:c r="AU71" s="26" t="str">
        <x:v>Mérito substantivo e intelectual do projeto e força do fotojornalismo/fotografia documental proposta.</x:v>
      </x:c>
      <x:c r="AV71" s="26" t="str">
        <x:v>Sim</x:v>
      </x:c>
      <x:c r="AW71" s="26" t="str">
        <x:v>Júri internacional de três membros; finalistas podem refinar propostas e responder a perguntas antes da segunda sessão.</x:v>
      </x:c>
      <x:c r="AX71" s="40" t="str">
        <x:v>Fonte oficial Smith Fund: prazo 12/10/2026, grant US$30.000 + dois de US$10.000; applications, proposals e photographs são materiais de julgamento.</x:v>
      </x:c>
      <x:c r="AY71" s="34" t="n">
        <x:f>COUNTIF(T71,"Obrigatório")+COUNTIF(Y71,"Obrigatório")+COUNTIF(AA71,"Obrigatório")+COUNTIF(AC71,"Obrigatório")+COUNTIF(AE71,"Obrigatório")+COUNTIF(AG71,"Obrigatório")+COUNTIF(AI71,"Obrigatório")+COUNTIF(AJ71,"Obrigatório")+COUNTIF(AK71,"Obrigatório")+COUNTIF(AL71,"Obrigatório")+COUNTIF(AM71,"Obrigatório")+COUNTIF(AN71,"Obrigatório")+COUNTIF(AO71,"Obrigatório")+COUNTIF(AP71,"Obrigatório")+COUNTIF(AQ71,"Obrigatório")+COUNTIF(AR71,"Obrigatório")</x:f>
        <x:v>2</x:v>
      </x:c>
      <x:c r="AZ71" s="26" t="str">
        <x:v>OK</x:v>
      </x:c>
      <x:c r="BA71" s="71"/>
      <x:c r="BB71" s="71"/>
      <x:c r="BC71" s="71"/>
      <x:c r="BD71" s="71"/>
      <x:c r="BE71" s="71" t="str">
        <x:v>Duas etapas de avaliação; finalistas refinam proposta e respondem ao júri.</x:v>
      </x:c>
      <x:c r="BF71" s="71" t="str">
        <x:v>Não informado</x:v>
      </x:c>
      <x:c r="BG71" s="71" t="str">
        <x:v>Não</x:v>
      </x:c>
      <x:c r="BH71" s="71" t="str">
        <x:v>Não informado</x:v>
      </x:c>
      <x:c r="BI71" s="71" t="str">
        <x:v>2.000 caracteres</x:v>
      </x:c>
      <x:c r="BJ71" s="71" t="str">
        <x:v>3.000 caracteres</x:v>
      </x:c>
      <x:c r="BK71" s="71"/>
      <x:c r="BL71" s="71"/>
      <x:c r="BM71" s="71" t="str">
        <x:v>Sim</x:v>
      </x:c>
      <x:c r="BN71" s="71" t="str">
        <x:v>30.000 + 10.000 x2</x:v>
      </x:c>
      <x:c r="BO71" s="71" t="str">
        <x:v>USD</x:v>
      </x:c>
      <x:c r="BP71" s="71"/>
      <x:c r="BQ71" s="71"/>
    </x:row>
    <x:row r="72" ht="30" customHeight="1">
      <x:c r="A72" s="26" t="n">
        <x:v>71</x:v>
      </x:c>
      <x:c r="B72" s="26" t="str">
        <x:v>Conferido</x:v>
      </x:c>
      <x:c r="C72" s="63" t="n">
        <x:v>46297</x:v>
      </x:c>
      <x:c r="D72" s="26" t="str">
        <x:v>Interlace Project Grants 2026</x:v>
      </x:c>
      <x:c r="E72" s="26" t="str">
        <x:v>Interlace Fund</x:v>
      </x:c>
      <x:c r="F72" s="26" t="str">
        <x:v>Edital / Grant / Comissão</x:v>
      </x:c>
      <x:c r="G72" s="26" t="str">
        <x:v>Grant para projetos de artes visuais</x:v>
      </x:c>
      <x:c r="H72" s="26" t="str">
        <x:v>Estados Unidos</x:v>
      </x:c>
      <x:c r="I72" s="26" t="str">
        <x:v>América do Norte</x:v>
      </x:c>
      <x:c r="J72" s="30" t="str">
        <x:v>13/09/2026 23:59 EST</x:v>
      </x:c>
      <x:c r="K72" s="26" t="n">
        <x:v>2026</x:v>
      </x:c>
      <x:c r="L72" s="38" t="str">
        <x:v>https://www.interlacefund.org/project-grants</x:v>
      </x:c>
      <x:c r="M72" s="26" t="str">
        <x:v>Inglês</x:v>
      </x:c>
      <x:c r="N72" s="26" t="str">
        <x:v>Local</x:v>
      </x:c>
      <x:c r="O72" s="26" t="str">
        <x:v>Artistas visuais com 18+, residentes dentro de 10 milhas de Providence, Rhode Island, há pelo menos um ano; não estudantes em tempo integral.</x:v>
      </x:c>
      <x:c r="P72" s="26" t="str">
        <x:v>Não</x:v>
      </x:c>
      <x:c r="Q72" s="32"/>
      <x:c r="R72" s="26"/>
      <x:c r="S72" s="26" t="str">
        <x:v>US$6.000 por projeto.</x:v>
      </x:c>
      <x:c r="T72" s="26" t="str">
        <x:v>Obrigatório</x:v>
      </x:c>
      <x:c r="U72" s="26"/>
      <x:c r="V72" s="34"/>
      <x:c r="W72" s="34"/>
      <x:c r="X72" s="36"/>
      <x:c r="Y72" s="26" t="str">
        <x:v>Obrigatório</x:v>
      </x:c>
      <x:c r="Z72" s="26"/>
      <x:c r="AA72" s="26" t="str">
        <x:v>Não informado</x:v>
      </x:c>
      <x:c r="AB72" s="26"/>
      <x:c r="AC72" s="26" t="str">
        <x:v>Não informado</x:v>
      </x:c>
      <x:c r="AD72" s="26"/>
      <x:c r="AE72" s="26" t="str">
        <x:v>Não informado</x:v>
      </x:c>
      <x:c r="AF72" s="26"/>
      <x:c r="AG72" s="26" t="str">
        <x:v>Obrigatório</x:v>
      </x:c>
      <x:c r="AH72" s="26"/>
      <x:c r="AI72" s="26" t="str">
        <x:v>Não informado</x:v>
      </x:c>
      <x:c r="AJ72" s="26" t="str">
        <x:v>Obrigatório</x:v>
      </x:c>
      <x:c r="AK72" s="26" t="str">
        <x:v>Não informado</x:v>
      </x:c>
      <x:c r="AL72" s="26" t="str">
        <x:v>Não informado</x:v>
      </x:c>
      <x:c r="AM72" s="26" t="str">
        <x:v>Não informado</x:v>
      </x:c>
      <x:c r="AN72" s="26" t="str">
        <x:v>Não informado</x:v>
      </x:c>
      <x:c r="AO72" s="26" t="str">
        <x:v>Não informado</x:v>
      </x:c>
      <x:c r="AP72" s="26" t="str">
        <x:v>Não informado</x:v>
      </x:c>
      <x:c r="AQ72" s="26" t="str">
        <x:v>Não informado</x:v>
      </x:c>
      <x:c r="AR72" s="26" t="str">
        <x:v>Não informado</x:v>
      </x:c>
      <x:c r="AS72" s="26" t="str">
        <x:v>Não informado</x:v>
      </x:c>
      <x:c r="AT72" s="26" t="str">
        <x:v>Sim</x:v>
      </x:c>
      <x:c r="AU72" s="26" t="str">
        <x:v>Originalidade do projeto, clareza da candidatura e compromisso com visual art, collaboration e engagement.</x:v>
      </x:c>
      <x:c r="AV72" s="26" t="str">
        <x:v>Sim</x:v>
      </x:c>
      <x:c r="AW72" s="26" t="str">
        <x:v>Há early review opcional em 16/08/2026; prazo final 13/09/2026.</x:v>
      </x:c>
      <x:c r="AX72" s="40" t="str">
        <x:v>Fonte oficial Interlace: US$6.000, prazo 13/09/2026, materiais visuais, informações do projeto, bios e orçamento.</x:v>
      </x:c>
      <x:c r="AY72" s="34" t="n">
        <x:f>COUNTIF(T72,"Obrigatório")+COUNTIF(Y72,"Obrigatório")+COUNTIF(AA72,"Obrigatório")+COUNTIF(AC72,"Obrigatório")+COUNTIF(AE72,"Obrigatório")+COUNTIF(AG72,"Obrigatório")+COUNTIF(AI72,"Obrigatório")+COUNTIF(AJ72,"Obrigatório")+COUNTIF(AK72,"Obrigatório")+COUNTIF(AL72,"Obrigatório")+COUNTIF(AM72,"Obrigatório")+COUNTIF(AN72,"Obrigatório")+COUNTIF(AO72,"Obrigatório")+COUNTIF(AP72,"Obrigatório")+COUNTIF(AQ72,"Obrigatório")+COUNTIF(AR72,"Obrigatório")</x:f>
        <x:v>4</x:v>
      </x:c>
      <x:c r="AZ72" s="26" t="str">
        <x:v>OK</x:v>
      </x:c>
      <x:c r="BA72" s="71"/>
      <x:c r="BB72" s="71"/>
      <x:c r="BC72" s="71"/>
      <x:c r="BD72" s="71"/>
      <x:c r="BE72" s="71"/>
      <x:c r="BF72" s="71" t="str">
        <x:v>Gratuita</x:v>
      </x:c>
      <x:c r="BG72" s="71" t="str">
        <x:v>Não</x:v>
      </x:c>
      <x:c r="BH72" s="71" t="str">
        <x:v>Não informado</x:v>
      </x:c>
      <x:c r="BI72" s="71"/>
      <x:c r="BJ72" s="71"/>
      <x:c r="BK72" s="71"/>
      <x:c r="BL72" s="71"/>
      <x:c r="BM72" s="71" t="str">
        <x:v>Sim</x:v>
      </x:c>
      <x:c r="BN72" s="71" t="str">
        <x:v>6.000</x:v>
      </x:c>
      <x:c r="BO72" s="71" t="str">
        <x:v>USD</x:v>
      </x:c>
      <x:c r="BP72" s="71"/>
      <x:c r="BQ72" s="71"/>
    </x:row>
    <x:row r="73" ht="30" customHeight="1">
      <x:c r="A73" s="26" t="n">
        <x:v>72</x:v>
      </x:c>
      <x:c r="B73" s="26" t="str">
        <x:v>Conferido</x:v>
      </x:c>
      <x:c r="C73" s="63" t="n">
        <x:v>46297</x:v>
      </x:c>
      <x:c r="D73" s="26" t="str">
        <x:v>Collective Futures Fund 2026 – Sustaining Practice Grant</x:v>
      </x:c>
      <x:c r="E73" s="26" t="str">
        <x:v>Collective Futures Fund</x:v>
      </x:c>
      <x:c r="F73" s="26" t="str">
        <x:v>Edital / Grant / Comissão</x:v>
      </x:c>
      <x:c r="G73" s="26" t="str">
        <x:v>Grant de sustentação de prática</x:v>
      </x:c>
      <x:c r="H73" s="26" t="str">
        <x:v>Estados Unidos</x:v>
      </x:c>
      <x:c r="I73" s="26" t="str">
        <x:v>América do Norte</x:v>
      </x:c>
      <x:c r="J73" s="30" t="str">
        <x:v>27/05/2026</x:v>
      </x:c>
      <x:c r="K73" s="26" t="n">
        <x:v>2026</x:v>
      </x:c>
      <x:c r="L73" s="38" t="str">
        <x:v>https://www.collectivefuturesfund.org/apply</x:v>
      </x:c>
      <x:c r="M73" s="26" t="str">
        <x:v>Inglês</x:v>
      </x:c>
      <x:c r="N73" s="26" t="str">
        <x:v>Regional</x:v>
      </x:c>
      <x:c r="O73" s="26" t="str">
        <x:v>Artistas visuais e curadores elegíveis nos condados definidos de Massachusetts, conforme a chamada.</x:v>
      </x:c>
      <x:c r="P73" s="26" t="str">
        <x:v>Não</x:v>
      </x:c>
      <x:c r="Q73" s="32"/>
      <x:c r="R73" s="26"/>
      <x:c r="S73" s="26" t="str">
        <x:v>Grant de US$3.000 para sustentação de prática.</x:v>
      </x:c>
      <x:c r="T73" s="26" t="str">
        <x:v>Obrigatório</x:v>
      </x:c>
      <x:c r="U73" s="26"/>
      <x:c r="V73" s="34"/>
      <x:c r="W73" s="34"/>
      <x:c r="X73" s="36"/>
      <x:c r="Y73" s="26" t="str">
        <x:v>Não informado</x:v>
      </x:c>
      <x:c r="Z73" s="26"/>
      <x:c r="AA73" s="26" t="str">
        <x:v>Não informado</x:v>
      </x:c>
      <x:c r="AB73" s="26"/>
      <x:c r="AC73" s="26" t="str">
        <x:v>Não informado</x:v>
      </x:c>
      <x:c r="AD73" s="26"/>
      <x:c r="AE73" s="26" t="str">
        <x:v>Não informado</x:v>
      </x:c>
      <x:c r="AF73" s="26"/>
      <x:c r="AG73" s="26" t="str">
        <x:v>Obrigatório</x:v>
      </x:c>
      <x:c r="AH73" s="26"/>
      <x:c r="AI73" s="26" t="str">
        <x:v>Não informado</x:v>
      </x:c>
      <x:c r="AJ73" s="26" t="str">
        <x:v>Não informado</x:v>
      </x:c>
      <x:c r="AK73" s="26" t="str">
        <x:v>Não informado</x:v>
      </x:c>
      <x:c r="AL73" s="26" t="str">
        <x:v>Não informado</x:v>
      </x:c>
      <x:c r="AM73" s="26" t="str">
        <x:v>Não informado</x:v>
      </x:c>
      <x:c r="AN73" s="26" t="str">
        <x:v>Não informado</x:v>
      </x:c>
      <x:c r="AO73" s="26" t="str">
        <x:v>Não informado</x:v>
      </x:c>
      <x:c r="AP73" s="26" t="str">
        <x:v>Não informado</x:v>
      </x:c>
      <x:c r="AQ73" s="26" t="str">
        <x:v>Não informado</x:v>
      </x:c>
      <x:c r="AR73" s="26" t="str">
        <x:v>Não informado</x:v>
      </x:c>
      <x:c r="AS73" s="26" t="str">
        <x:v>Não informado</x:v>
      </x:c>
      <x:c r="AT73" s="26" t="str">
        <x:v>Não</x:v>
      </x:c>
      <x:c r="AU73" s="26" t="str">
        <x:v>Não informado</x:v>
      </x:c>
      <x:c r="AV73" s="26" t="str">
        <x:v>Não informado</x:v>
      </x:c>
      <x:c r="AW73" s="26" t="str">
        <x:v>Ciclo de candidatura de 30/03 a 27/05/2026.</x:v>
      </x:c>
      <x:c r="AX73" s="40" t="str">
        <x:v>Fonte oficial Collective Futures Fund: Sustaining Practice Grant US$3.000, prazo 27/05/2026 e work samples/descrição de prática.</x:v>
      </x:c>
      <x:c r="AY73" s="34" t="n">
        <x:f>COUNTIF(T73,"Obrigatório")+COUNTIF(Y73,"Obrigatório")+COUNTIF(AA73,"Obrigatório")+COUNTIF(AC73,"Obrigatório")+COUNTIF(AE73,"Obrigatório")+COUNTIF(AG73,"Obrigatório")+COUNTIF(AI73,"Obrigatório")+COUNTIF(AJ73,"Obrigatório")+COUNTIF(AK73,"Obrigatório")+COUNTIF(AL73,"Obrigatório")+COUNTIF(AM73,"Obrigatório")+COUNTIF(AN73,"Obrigatório")+COUNTIF(AO73,"Obrigatório")+COUNTIF(AP73,"Obrigatório")+COUNTIF(AQ73,"Obrigatório")+COUNTIF(AR73,"Obrigatório")</x:f>
        <x:v>2</x:v>
      </x:c>
      <x:c r="AZ73" s="26" t="str">
        <x:v>OK</x:v>
      </x:c>
      <x:c r="BA73" s="71"/>
      <x:c r="BB73" s="71"/>
      <x:c r="BC73" s="71"/>
      <x:c r="BD73" s="71"/>
      <x:c r="BE73" s="71"/>
      <x:c r="BF73" s="71" t="str">
        <x:v>Gratuita</x:v>
      </x:c>
      <x:c r="BG73" s="71" t="str">
        <x:v>Não</x:v>
      </x:c>
      <x:c r="BH73" s="71" t="str">
        <x:v>Não informado</x:v>
      </x:c>
      <x:c r="BI73" s="71"/>
      <x:c r="BJ73" s="71"/>
      <x:c r="BK73" s="71"/>
      <x:c r="BL73" s="71"/>
      <x:c r="BM73" s="71" t="str">
        <x:v>Sim</x:v>
      </x:c>
      <x:c r="BN73" s="71" t="str">
        <x:v>3.000</x:v>
      </x:c>
      <x:c r="BO73" s="71" t="str">
        <x:v>USD</x:v>
      </x:c>
      <x:c r="BP73" s="71"/>
      <x:c r="BQ73" s="71"/>
    </x:row>
    <x:row r="74" ht="30" customHeight="1">
      <x:c r="A74" s="26" t="n">
        <x:v>73</x:v>
      </x:c>
      <x:c r="B74" s="26" t="str">
        <x:v>Conferido</x:v>
      </x:c>
      <x:c r="C74" s="63" t="n">
        <x:v>46297</x:v>
      </x:c>
      <x:c r="D74" s="26" t="str">
        <x:v>Collective Futures Fund 2026 – Project Grant</x:v>
      </x:c>
      <x:c r="E74" s="26" t="str">
        <x:v>Collective Futures Fund</x:v>
      </x:c>
      <x:c r="F74" s="26" t="str">
        <x:v>Edital / Grant / Comissão</x:v>
      </x:c>
      <x:c r="G74" s="26" t="str">
        <x:v>Grant para projeto público/colaborativo</x:v>
      </x:c>
      <x:c r="H74" s="26" t="str">
        <x:v>Estados Unidos</x:v>
      </x:c>
      <x:c r="I74" s="26" t="str">
        <x:v>América do Norte</x:v>
      </x:c>
      <x:c r="J74" s="30" t="str">
        <x:v>27/05/2026</x:v>
      </x:c>
      <x:c r="K74" s="26" t="n">
        <x:v>2026</x:v>
      </x:c>
      <x:c r="L74" s="38" t="str">
        <x:v>https://www.collectivefuturesfund.org/apply</x:v>
      </x:c>
      <x:c r="M74" s="26" t="str">
        <x:v>Inglês</x:v>
      </x:c>
      <x:c r="N74" s="26" t="str">
        <x:v>Regional</x:v>
      </x:c>
      <x:c r="O74" s="26" t="str">
        <x:v>Artistas visuais, curadores e coletivos elegíveis nos condados definidos de Massachusetts.</x:v>
      </x:c>
      <x:c r="P74" s="26" t="str">
        <x:v>Não</x:v>
      </x:c>
      <x:c r="Q74" s="32"/>
      <x:c r="R74" s="26"/>
      <x:c r="S74" s="26" t="str">
        <x:v>Grant de US$8.000 para projetos colaborativos e de apresentação pública.</x:v>
      </x:c>
      <x:c r="T74" s="26" t="str">
        <x:v>Obrigatório</x:v>
      </x:c>
      <x:c r="U74" s="26"/>
      <x:c r="V74" s="34"/>
      <x:c r="W74" s="34"/>
      <x:c r="X74" s="36"/>
      <x:c r="Y74" s="26" t="str">
        <x:v>Não informado</x:v>
      </x:c>
      <x:c r="Z74" s="26"/>
      <x:c r="AA74" s="26" t="str">
        <x:v>Não informado</x:v>
      </x:c>
      <x:c r="AB74" s="26"/>
      <x:c r="AC74" s="26" t="str">
        <x:v>Não informado</x:v>
      </x:c>
      <x:c r="AD74" s="26"/>
      <x:c r="AE74" s="26" t="str">
        <x:v>Não informado</x:v>
      </x:c>
      <x:c r="AF74" s="26"/>
      <x:c r="AG74" s="26" t="str">
        <x:v>Obrigatório</x:v>
      </x:c>
      <x:c r="AH74" s="26"/>
      <x:c r="AI74" s="26" t="str">
        <x:v>Não informado</x:v>
      </x:c>
      <x:c r="AJ74" s="26" t="str">
        <x:v>Não informado</x:v>
      </x:c>
      <x:c r="AK74" s="26" t="str">
        <x:v>Não informado</x:v>
      </x:c>
      <x:c r="AL74" s="26" t="str">
        <x:v>Não informado</x:v>
      </x:c>
      <x:c r="AM74" s="26" t="str">
        <x:v>Não informado</x:v>
      </x:c>
      <x:c r="AN74" s="26" t="str">
        <x:v>Não informado</x:v>
      </x:c>
      <x:c r="AO74" s="26" t="str">
        <x:v>Não informado</x:v>
      </x:c>
      <x:c r="AP74" s="26" t="str">
        <x:v>Não informado</x:v>
      </x:c>
      <x:c r="AQ74" s="26" t="str">
        <x:v>Não informado</x:v>
      </x:c>
      <x:c r="AR74" s="26" t="str">
        <x:v>Não informado</x:v>
      </x:c>
      <x:c r="AS74" s="26" t="str">
        <x:v>Não informado</x:v>
      </x:c>
      <x:c r="AT74" s="26" t="str">
        <x:v>Não</x:v>
      </x:c>
      <x:c r="AU74" s="26" t="str">
        <x:v>Não informado</x:v>
      </x:c>
      <x:c r="AV74" s="26" t="str">
        <x:v>Não informado</x:v>
      </x:c>
      <x:c r="AW74" s="26" t="str">
        <x:v>Modalidade distinta da Sustaining Practice; ciclo 30/03–27/05/2026.</x:v>
      </x:c>
      <x:c r="AX74" s="40" t="str">
        <x:v>Fonte oficial Collective Futures Fund: Project Grant US$8.000 e prazo 27/05/2026.</x:v>
      </x:c>
      <x:c r="AY74" s="34" t="n">
        <x:f>COUNTIF(T74,"Obrigatório")+COUNTIF(Y74,"Obrigatório")+COUNTIF(AA74,"Obrigatório")+COUNTIF(AC74,"Obrigatório")+COUNTIF(AE74,"Obrigatório")+COUNTIF(AG74,"Obrigatório")+COUNTIF(AI74,"Obrigatório")+COUNTIF(AJ74,"Obrigatório")+COUNTIF(AK74,"Obrigatório")+COUNTIF(AL74,"Obrigatório")+COUNTIF(AM74,"Obrigatório")+COUNTIF(AN74,"Obrigatório")+COUNTIF(AO74,"Obrigatório")+COUNTIF(AP74,"Obrigatório")+COUNTIF(AQ74,"Obrigatório")+COUNTIF(AR74,"Obrigatório")</x:f>
        <x:v>2</x:v>
      </x:c>
      <x:c r="AZ74" s="26" t="str">
        <x:v>OK</x:v>
      </x:c>
      <x:c r="BA74" s="71"/>
      <x:c r="BB74" s="71"/>
      <x:c r="BC74" s="71"/>
      <x:c r="BD74" s="71"/>
      <x:c r="BE74" s="71"/>
      <x:c r="BF74" s="71" t="str">
        <x:v>Gratuita</x:v>
      </x:c>
      <x:c r="BG74" s="71" t="str">
        <x:v>Não</x:v>
      </x:c>
      <x:c r="BH74" s="71" t="str">
        <x:v>Não informado</x:v>
      </x:c>
      <x:c r="BI74" s="71"/>
      <x:c r="BJ74" s="71"/>
      <x:c r="BK74" s="71"/>
      <x:c r="BL74" s="71"/>
      <x:c r="BM74" s="71" t="str">
        <x:v>Sim</x:v>
      </x:c>
      <x:c r="BN74" s="71" t="str">
        <x:v>8.000</x:v>
      </x:c>
      <x:c r="BO74" s="71" t="str">
        <x:v>USD</x:v>
      </x:c>
      <x:c r="BP74" s="71"/>
      <x:c r="BQ74" s="71"/>
    </x:row>
    <x:row r="75" ht="30" customHeight="1">
      <x:c r="A75" s="26" t="n">
        <x:v>74</x:v>
      </x:c>
      <x:c r="B75" s="26" t="str">
        <x:v>Conferido</x:v>
      </x:c>
      <x:c r="C75" s="63" t="n">
        <x:v>46297</x:v>
      </x:c>
      <x:c r="D75" s="26" t="str">
        <x:v>Creative Project Grants 2026</x:v>
      </x:c>
      <x:c r="E75" s="26" t="str">
        <x:v>The Pew Center for Arts &amp; Heritage</x:v>
      </x:c>
      <x:c r="F75" s="26" t="str">
        <x:v>Edital / Grant / Comissão</x:v>
      </x:c>
      <x:c r="G75" s="26" t="str">
        <x:v>Grant para projetos criativos / exposições e interpretação pública</x:v>
      </x:c>
      <x:c r="H75" s="26" t="str">
        <x:v>Estados Unidos</x:v>
      </x:c>
      <x:c r="I75" s="26" t="str">
        <x:v>América do Norte</x:v>
      </x:c>
      <x:c r="J75" s="30" t="str">
        <x:v>09/04/2026 16:00 EST (LOI); 10/07/2026 16:00 full application</x:v>
      </x:c>
      <x:c r="K75" s="26" t="n">
        <x:v>2026</x:v>
      </x:c>
      <x:c r="L75" s="38" t="str">
        <x:v>https://www.pewcenterarts.org/apply</x:v>
      </x:c>
      <x:c r="M75" s="26" t="str">
        <x:v>Inglês</x:v>
      </x:c>
      <x:c r="N75" s="26" t="str">
        <x:v>Regional</x:v>
      </x:c>
      <x:c r="O75" s="26" t="str">
        <x:v>Organizações culturais e artistas da região de Philadelphia, conforme os critérios do Center.</x:v>
      </x:c>
      <x:c r="P75" s="26" t="str">
        <x:v>Não</x:v>
      </x:c>
      <x:c r="Q75" s="32"/>
      <x:c r="R75" s="26"/>
      <x:c r="S75" s="26" t="str">
        <x:v>Creative Project Grant conforme categoria e guidelines 2026.</x:v>
      </x:c>
      <x:c r="T75" s="26" t="str">
        <x:v>Não informado</x:v>
      </x:c>
      <x:c r="U75" s="26"/>
      <x:c r="V75" s="34"/>
      <x:c r="W75" s="34"/>
      <x:c r="X75" s="36"/>
      <x:c r="Y75" s="26" t="str">
        <x:v>Não informado</x:v>
      </x:c>
      <x:c r="Z75" s="26"/>
      <x:c r="AA75" s="26" t="str">
        <x:v>Não informado</x:v>
      </x:c>
      <x:c r="AB75" s="26"/>
      <x:c r="AC75" s="26" t="str">
        <x:v>Não informado</x:v>
      </x:c>
      <x:c r="AD75" s="26"/>
      <x:c r="AE75" s="26" t="str">
        <x:v>Não informado</x:v>
      </x:c>
      <x:c r="AF75" s="26"/>
      <x:c r="AG75" s="26" t="str">
        <x:v>Obrigatório</x:v>
      </x:c>
      <x:c r="AH75" s="26"/>
      <x:c r="AI75" s="26" t="str">
        <x:v>Não informado</x:v>
      </x:c>
      <x:c r="AJ75" s="26" t="str">
        <x:v>Não informado</x:v>
      </x:c>
      <x:c r="AK75" s="26" t="str">
        <x:v>Não informado</x:v>
      </x:c>
      <x:c r="AL75" s="26" t="str">
        <x:v>Não informado</x:v>
      </x:c>
      <x:c r="AM75" s="26" t="str">
        <x:v>Não informado</x:v>
      </x:c>
      <x:c r="AN75" s="26" t="str">
        <x:v>Não informado</x:v>
      </x:c>
      <x:c r="AO75" s="26" t="str">
        <x:v>Não informado</x:v>
      </x:c>
      <x:c r="AP75" s="26" t="str">
        <x:v>Não informado</x:v>
      </x:c>
      <x:c r="AQ75" s="26" t="str">
        <x:v>Não informado</x:v>
      </x:c>
      <x:c r="AR75" s="26" t="str">
        <x:v>Obrigatório</x:v>
      </x:c>
      <x:c r="AS75" s="26" t="str">
        <x:v>Não informado</x:v>
      </x:c>
      <x:c r="AT75" s="26" t="str">
        <x:v>Sim</x:v>
      </x:c>
      <x:c r="AU75" s="26" t="str">
        <x:v>Processo competitivo com LOI avaliada por profissionais externos; candidatos com melhor pontuação são convidados à candidatura completa.</x:v>
      </x:c>
      <x:c r="AV75" s="26" t="str">
        <x:v>Não</x:v>
      </x:c>
      <x:c r="AW75" s="26" t="str">
        <x:v>Processo em etapas: Inquiry e documentos financeiros até 16/03, LOI até 09/04, full application para convidados até 10/07.</x:v>
      </x:c>
      <x:c r="AX75" s="40" t="str">
        <x:v>Fonte oficial Pew Center: cronograma 2026 completo e processo de LOI/full application.</x:v>
      </x:c>
      <x:c r="AY75" s="34" t="n">
        <x:f>COUNTIF(T75,"Obrigatório")+COUNTIF(Y75,"Obrigatório")+COUNTIF(AA75,"Obrigatório")+COUNTIF(AC75,"Obrigatório")+COUNTIF(AE75,"Obrigatório")+COUNTIF(AG75,"Obrigatório")+COUNTIF(AI75,"Obrigatório")+COUNTIF(AJ75,"Obrigatório")+COUNTIF(AK75,"Obrigatório")+COUNTIF(AL75,"Obrigatório")+COUNTIF(AM75,"Obrigatório")+COUNTIF(AN75,"Obrigatório")+COUNTIF(AO75,"Obrigatório")+COUNTIF(AP75,"Obrigatório")+COUNTIF(AQ75,"Obrigatório")+COUNTIF(AR75,"Obrigatório")</x:f>
        <x:v>2</x:v>
      </x:c>
      <x:c r="AZ75" s="26" t="str">
        <x:v>OK</x:v>
      </x:c>
      <x:c r="BA75" s="71"/>
      <x:c r="BB75" s="71"/>
      <x:c r="BC75" s="71"/>
      <x:c r="BD75" s="71"/>
      <x:c r="BE75" s="71" t="str">
        <x:v>Inquiry/financials → LOI → convite → full application.</x:v>
      </x:c>
      <x:c r="BF75" s="71" t="str">
        <x:v>Gratuita</x:v>
      </x:c>
      <x:c r="BG75" s="71" t="str">
        <x:v>Não</x:v>
      </x:c>
      <x:c r="BH75" s="71" t="str">
        <x:v>Não informado</x:v>
      </x:c>
      <x:c r="BI75" s="71"/>
      <x:c r="BJ75" s="71"/>
      <x:c r="BK75" s="71"/>
      <x:c r="BL75" s="71"/>
      <x:c r="BM75" s="71" t="str">
        <x:v>Não informado</x:v>
      </x:c>
      <x:c r="BN75" s="71"/>
      <x:c r="BO75" s="71"/>
      <x:c r="BP75" s="71"/>
      <x:c r="BQ75" s="71"/>
    </x:row>
    <x:row r="76" ht="30" customHeight="1">
      <x:c r="A76" s="26" t="n">
        <x:v>75</x:v>
      </x:c>
      <x:c r="B76" s="26" t="str">
        <x:v>Conferido</x:v>
      </x:c>
      <x:c r="C76" s="63" t="n">
        <x:v>46297</x:v>
      </x:c>
      <x:c r="D76" s="26" t="str">
        <x:v>FY27 Art Bank Program 2026 Application Cycle</x:v>
      </x:c>
      <x:c r="E76" s="26" t="str">
        <x:v>DC Commission on the Arts and Humanities</x:v>
      </x:c>
      <x:c r="F76" s="26" t="str">
        <x:v>Edital / Grant / Comissão</x:v>
      </x:c>
      <x:c r="G76" s="26" t="str">
        <x:v>Aquisição pública de obras / Art Bank</x:v>
      </x:c>
      <x:c r="H76" s="26" t="str">
        <x:v>Estados Unidos</x:v>
      </x:c>
      <x:c r="I76" s="26" t="str">
        <x:v>América do Norte</x:v>
      </x:c>
      <x:c r="J76" s="30" t="str">
        <x:v>18/05/2026 17:00 ET</x:v>
      </x:c>
      <x:c r="K76" s="26" t="n">
        <x:v>2026</x:v>
      </x:c>
      <x:c r="L76" s="38" t="str">
        <x:v>https://dcarts.dc.gov/page/fy27-art-bank-program-abp</x:v>
      </x:c>
      <x:c r="M76" s="26" t="str">
        <x:v>Inglês</x:v>
      </x:c>
      <x:c r="N76" s="26" t="str">
        <x:v>Regional</x:v>
      </x:c>
      <x:c r="O76" s="26" t="str">
        <x:v>Artistas visuais metropolitanos elegíveis e organizações/galerias sem fins lucrativos do District, conforme RFA.</x:v>
      </x:c>
      <x:c r="P76" s="26" t="str">
        <x:v>Não</x:v>
      </x:c>
      <x:c r="Q76" s="32"/>
      <x:c r="R76" s="26"/>
      <x:c r="S76" s="26" t="str">
        <x:v>Aquisição de obras; candidatos individuais podem receber até US$15.000 e organizações até US$25.000.</x:v>
      </x:c>
      <x:c r="T76" s="26" t="str">
        <x:v>Obrigatório</x:v>
      </x:c>
      <x:c r="U76" s="26"/>
      <x:c r="V76" s="34"/>
      <x:c r="W76" s="34"/>
      <x:c r="X76" s="36"/>
      <x:c r="Y76" s="26" t="str">
        <x:v>Não informado</x:v>
      </x:c>
      <x:c r="Z76" s="26"/>
      <x:c r="AA76" s="26" t="str">
        <x:v>Não informado</x:v>
      </x:c>
      <x:c r="AB76" s="26"/>
      <x:c r="AC76" s="26" t="str">
        <x:v>Não informado</x:v>
      </x:c>
      <x:c r="AD76" s="26"/>
      <x:c r="AE76" s="26" t="str">
        <x:v>Não informado</x:v>
      </x:c>
      <x:c r="AF76" s="26"/>
      <x:c r="AG76" s="26" t="str">
        <x:v>Não informado</x:v>
      </x:c>
      <x:c r="AH76" s="26"/>
      <x:c r="AI76" s="26" t="str">
        <x:v>Não informado</x:v>
      </x:c>
      <x:c r="AJ76" s="26" t="str">
        <x:v>Não informado</x:v>
      </x:c>
      <x:c r="AK76" s="26" t="str">
        <x:v>Não informado</x:v>
      </x:c>
      <x:c r="AL76" s="26" t="str">
        <x:v>Não informado</x:v>
      </x:c>
      <x:c r="AM76" s="26" t="str">
        <x:v>Não informado</x:v>
      </x:c>
      <x:c r="AN76" s="26" t="str">
        <x:v>Não informado</x:v>
      </x:c>
      <x:c r="AO76" s="26" t="str">
        <x:v>Não informado</x:v>
      </x:c>
      <x:c r="AP76" s="26" t="str">
        <x:v>Não informado</x:v>
      </x:c>
      <x:c r="AQ76" s="26" t="str">
        <x:v>Não informado</x:v>
      </x:c>
      <x:c r="AR76" s="26" t="str">
        <x:v>Não informado</x:v>
      </x:c>
      <x:c r="AS76" s="26" t="str">
        <x:v>Não informado</x:v>
      </x:c>
      <x:c r="AT76" s="26" t="str">
        <x:v>Sim</x:v>
      </x:c>
      <x:c r="AU76" s="26" t="str">
        <x:v>Revisão competitiva das candidaturas e obras conforme critérios do RFA; aquisições para a coleção pública Art Bank.</x:v>
      </x:c>
      <x:c r="AV76" s="26" t="str">
        <x:v>Não informado</x:v>
      </x:c>
      <x:c r="AW76" s="26" t="str">
        <x:v>Embora denominado FY27, a chamada foi lançada e encerrada em 2026 e integra o período definido na metodologia.</x:v>
      </x:c>
      <x:c r="AX76" s="40" t="str">
        <x:v>Fonte oficial DC Arts: lançamento 13/04/2026, prazo 18/05/2026 e limite de award individual até US$15.000.</x:v>
      </x:c>
      <x:c r="AY76" s="34" t="n">
        <x:f>COUNTIF(T76,"Obrigatório")+COUNTIF(Y76,"Obrigatório")+COUNTIF(AA76,"Obrigatório")+COUNTIF(AC76,"Obrigatório")+COUNTIF(AE76,"Obrigatório")+COUNTIF(AG76,"Obrigatório")+COUNTIF(AI76,"Obrigatório")+COUNTIF(AJ76,"Obrigatório")+COUNTIF(AK76,"Obrigatório")+COUNTIF(AL76,"Obrigatório")+COUNTIF(AM76,"Obrigatório")+COUNTIF(AN76,"Obrigatório")+COUNTIF(AO76,"Obrigatório")+COUNTIF(AP76,"Obrigatório")+COUNTIF(AQ76,"Obrigatório")+COUNTIF(AR76,"Obrigatório")</x:f>
        <x:v>1</x:v>
      </x:c>
      <x:c r="AZ76" s="26" t="str">
        <x:v>OK</x:v>
      </x:c>
      <x:c r="BA76" s="71"/>
      <x:c r="BB76" s="71"/>
      <x:c r="BC76" s="71"/>
      <x:c r="BD76" s="71"/>
      <x:c r="BE76" s="71"/>
      <x:c r="BF76" s="71" t="str">
        <x:v>Gratuita</x:v>
      </x:c>
      <x:c r="BG76" s="71" t="str">
        <x:v>Não</x:v>
      </x:c>
      <x:c r="BH76" s="71" t="str">
        <x:v>Não informado</x:v>
      </x:c>
      <x:c r="BI76" s="71"/>
      <x:c r="BJ76" s="71"/>
      <x:c r="BK76" s="71"/>
      <x:c r="BL76" s="71"/>
      <x:c r="BM76" s="71" t="str">
        <x:v>Sim</x:v>
      </x:c>
      <x:c r="BN76" s="71" t="str">
        <x:v>até 15.000 individual</x:v>
      </x:c>
      <x:c r="BO76" s="71" t="str">
        <x:v>USD</x:v>
      </x:c>
      <x:c r="BP76" s="71" t="str">
        <x:v>Aquisição e incorporação da obra à Art Bank Collection.</x:v>
      </x:c>
      <x:c r="BQ76" s="71"/>
    </x:row>
    <x:row r="77" ht="30" customHeight="1">
      <x:c r="A77" s="26" t="n">
        <x:v>76</x:v>
      </x:c>
      <x:c r="B77" s="26" t="str">
        <x:v>Conferido</x:v>
      </x:c>
      <x:c r="C77" s="63" t="n">
        <x:v>46297</x:v>
      </x:c>
      <x:c r="D77" s="26" t="str">
        <x:v>FY2026 Public Art Building Communities – Individual Artist Application</x:v>
      </x:c>
      <x:c r="E77" s="26" t="str">
        <x:v>DC Commission on the Arts and Humanities</x:v>
      </x:c>
      <x:c r="F77" s="26" t="str">
        <x:v>Edital / Grant / Comissão</x:v>
      </x:c>
      <x:c r="G77" s="26" t="str">
        <x:v>Grant / comissão de arte pública</x:v>
      </x:c>
      <x:c r="H77" s="26" t="str">
        <x:v>Estados Unidos</x:v>
      </x:c>
      <x:c r="I77" s="26" t="str">
        <x:v>América do Norte</x:v>
      </x:c>
      <x:c r="J77" s="30" t="str">
        <x:v>Não informado</x:v>
      </x:c>
      <x:c r="K77" s="26" t="n">
        <x:v>2026</x:v>
      </x:c>
      <x:c r="L77" s="38" t="str">
        <x:v>https://dcarts.dc.gov/sites/default/files/dc/sites/dcarts/publication/attachments/CAH%20FY%202026%20Public%20Art%20Building%20Communities%20Individual%20Questions.pdf</x:v>
      </x:c>
      <x:c r="M77" s="26" t="str">
        <x:v>Inglês</x:v>
      </x:c>
      <x:c r="N77" s="26" t="str">
        <x:v>Local</x:v>
      </x:c>
      <x:c r="O77" s="26" t="str">
        <x:v>Artistas individuais elegíveis segundo o RFA do programa Public Art Building Communities.</x:v>
      </x:c>
      <x:c r="P77" s="26" t="str">
        <x:v>Não informado</x:v>
      </x:c>
      <x:c r="Q77" s="32"/>
      <x:c r="R77" s="26"/>
      <x:c r="S77" s="26" t="str">
        <x:v>Não informado</x:v>
      </x:c>
      <x:c r="T77" s="26" t="str">
        <x:v>Obrigatório</x:v>
      </x:c>
      <x:c r="U77" s="26"/>
      <x:c r="V77" s="34"/>
      <x:c r="W77" s="34"/>
      <x:c r="X77" s="36"/>
      <x:c r="Y77" s="26" t="str">
        <x:v>Não informado</x:v>
      </x:c>
      <x:c r="Z77" s="26"/>
      <x:c r="AA77" s="26" t="str">
        <x:v>Não informado</x:v>
      </x:c>
      <x:c r="AB77" s="26"/>
      <x:c r="AC77" s="26" t="str">
        <x:v>Obrigatório</x:v>
      </x:c>
      <x:c r="AD77" s="26" t="str">
        <x:v>500 palavras</x:v>
      </x:c>
      <x:c r="AE77" s="26" t="str">
        <x:v>Não informado</x:v>
      </x:c>
      <x:c r="AF77" s="26"/>
      <x:c r="AG77" s="26" t="str">
        <x:v>Não informado</x:v>
      </x:c>
      <x:c r="AH77" s="26"/>
      <x:c r="AI77" s="26" t="str">
        <x:v>Não informado</x:v>
      </x:c>
      <x:c r="AJ77" s="26" t="str">
        <x:v>Não informado</x:v>
      </x:c>
      <x:c r="AK77" s="26" t="str">
        <x:v>Não informado</x:v>
      </x:c>
      <x:c r="AL77" s="26" t="str">
        <x:v>Não informado</x:v>
      </x:c>
      <x:c r="AM77" s="26" t="str">
        <x:v>Não informado</x:v>
      </x:c>
      <x:c r="AN77" s="26" t="str">
        <x:v>Não informado</x:v>
      </x:c>
      <x:c r="AO77" s="26" t="str">
        <x:v>Não informado</x:v>
      </x:c>
      <x:c r="AP77" s="26" t="str">
        <x:v>Não informado</x:v>
      </x:c>
      <x:c r="AQ77" s="26" t="str">
        <x:v>Não informado</x:v>
      </x:c>
      <x:c r="AR77" s="26" t="str">
        <x:v>Não informado</x:v>
      </x:c>
      <x:c r="AS77" s="26" t="str">
        <x:v>Não informado</x:v>
      </x:c>
      <x:c r="AT77" s="26" t="str">
        <x:v>Não</x:v>
      </x:c>
      <x:c r="AU77" s="26" t="str">
        <x:v>Não informado</x:v>
      </x:c>
      <x:c r="AV77" s="26" t="str">
        <x:v>Não informado</x:v>
      </x:c>
      <x:c r="AW77" s="26" t="str">
        <x:v>O documento oficial de perguntas da candidatura individual explicita artist statement e narrativa de work samples.</x:v>
      </x:c>
      <x:c r="AX77" s="40" t="str">
        <x:v>PDF oficial DC Arts: questões da candidatura FY2026 PABC para artista individual; Artist Statement até 500 palavras.</x:v>
      </x:c>
      <x:c r="AY77" s="34" t="n">
        <x:f>COUNTIF(T77,"Obrigatório")+COUNTIF(Y77,"Obrigatório")+COUNTIF(AA77,"Obrigatório")+COUNTIF(AC77,"Obrigatório")+COUNTIF(AE77,"Obrigatório")+COUNTIF(AG77,"Obrigatório")+COUNTIF(AI77,"Obrigatório")+COUNTIF(AJ77,"Obrigatório")+COUNTIF(AK77,"Obrigatório")+COUNTIF(AL77,"Obrigatório")+COUNTIF(AM77,"Obrigatório")+COUNTIF(AN77,"Obrigatório")+COUNTIF(AO77,"Obrigatório")+COUNTIF(AP77,"Obrigatório")+COUNTIF(AQ77,"Obrigatório")+COUNTIF(AR77,"Obrigatório")</x:f>
        <x:v>2</x:v>
      </x:c>
      <x:c r="AZ77" s="26" t="str">
        <x:v>OK</x:v>
      </x:c>
      <x:c r="BA77" s="71"/>
      <x:c r="BB77" s="71"/>
      <x:c r="BC77" s="71"/>
      <x:c r="BD77" s="71"/>
      <x:c r="BE77" s="71"/>
      <x:c r="BF77" s="71" t="str">
        <x:v>Não informado</x:v>
      </x:c>
      <x:c r="BG77" s="71" t="str">
        <x:v>Não</x:v>
      </x:c>
      <x:c r="BH77" s="71" t="str">
        <x:v>Não informado</x:v>
      </x:c>
      <x:c r="BI77" s="71"/>
      <x:c r="BJ77" s="71"/>
      <x:c r="BK77" s="71"/>
      <x:c r="BL77" s="71"/>
      <x:c r="BM77" s="71" t="str">
        <x:v>Não informado</x:v>
      </x:c>
      <x:c r="BN77" s="71"/>
      <x:c r="BO77" s="71"/>
      <x:c r="BP77" s="71"/>
      <x:c r="BQ77" s="71"/>
    </x:row>
    <x:row r="78" ht="30" customHeight="1">
      <x:c r="A78" s="26" t="n">
        <x:v>77</x:v>
      </x:c>
      <x:c r="B78" s="26" t="str">
        <x:v>Conferido</x:v>
      </x:c>
      <x:c r="C78" s="63" t="n">
        <x:v>46297</x:v>
      </x:c>
      <x:c r="D78" s="26" t="str">
        <x:v>2026 Project Grant</x:v>
      </x:c>
      <x:c r="E78" s="26" t="str">
        <x:v>The Arts Commission (Toledo)</x:v>
      </x:c>
      <x:c r="F78" s="26" t="str">
        <x:v>Edital / Grant / Comissão</x:v>
      </x:c>
      <x:c r="G78" s="26" t="str">
        <x:v>Grant para projeto artístico</x:v>
      </x:c>
      <x:c r="H78" s="26" t="str">
        <x:v>Estados Unidos</x:v>
      </x:c>
      <x:c r="I78" s="26" t="str">
        <x:v>América do Norte</x:v>
      </x:c>
      <x:c r="J78" s="30" t="str">
        <x:v>Não informado</x:v>
      </x:c>
      <x:c r="K78" s="26" t="n">
        <x:v>2026</x:v>
      </x:c>
      <x:c r="L78" s="38" t="str">
        <x:v>https://artscommission.s3.us-east-2.amazonaws.com/2026-project-grant-guidelines.pdf</x:v>
      </x:c>
      <x:c r="M78" s="26" t="str">
        <x:v>Inglês</x:v>
      </x:c>
      <x:c r="N78" s="26" t="str">
        <x:v>Regional</x:v>
      </x:c>
      <x:c r="O78" s="26" t="str">
        <x:v>Artistas elegíveis segundo as guidelines; estudantes em cursos de grau, faculty full-time, commercial artists e nonprofits estão entre exclusões publicadas.</x:v>
      </x:c>
      <x:c r="P78" s="26" t="str">
        <x:v>Não informado</x:v>
      </x:c>
      <x:c r="Q78" s="32"/>
      <x:c r="R78" s="26"/>
      <x:c r="S78" s="26" t="str">
        <x:v>Grant de projeto; pelo menos 50% dos fundos devem ser aplicados na criação de obra.</x:v>
      </x:c>
      <x:c r="T78" s="26" t="str">
        <x:v>Não informado</x:v>
      </x:c>
      <x:c r="U78" s="26"/>
      <x:c r="V78" s="34"/>
      <x:c r="W78" s="34"/>
      <x:c r="X78" s="36"/>
      <x:c r="Y78" s="26" t="str">
        <x:v>Não informado</x:v>
      </x:c>
      <x:c r="Z78" s="26"/>
      <x:c r="AA78" s="26" t="str">
        <x:v>Não informado</x:v>
      </x:c>
      <x:c r="AB78" s="26"/>
      <x:c r="AC78" s="26" t="str">
        <x:v>Não informado</x:v>
      </x:c>
      <x:c r="AD78" s="26"/>
      <x:c r="AE78" s="26" t="str">
        <x:v>Não informado</x:v>
      </x:c>
      <x:c r="AF78" s="26"/>
      <x:c r="AG78" s="26" t="str">
        <x:v>Obrigatório</x:v>
      </x:c>
      <x:c r="AH78" s="26"/>
      <x:c r="AI78" s="26" t="str">
        <x:v>Não informado</x:v>
      </x:c>
      <x:c r="AJ78" s="26" t="str">
        <x:v>Obrigatório</x:v>
      </x:c>
      <x:c r="AK78" s="26" t="str">
        <x:v>Não informado</x:v>
      </x:c>
      <x:c r="AL78" s="26" t="str">
        <x:v>Não informado</x:v>
      </x:c>
      <x:c r="AM78" s="26" t="str">
        <x:v>Não informado</x:v>
      </x:c>
      <x:c r="AN78" s="26" t="str">
        <x:v>Não informado</x:v>
      </x:c>
      <x:c r="AO78" s="26" t="str">
        <x:v>Não informado</x:v>
      </x:c>
      <x:c r="AP78" s="26" t="str">
        <x:v>Não informado</x:v>
      </x:c>
      <x:c r="AQ78" s="26" t="str">
        <x:v>Não informado</x:v>
      </x:c>
      <x:c r="AR78" s="26" t="str">
        <x:v>Não informado</x:v>
      </x:c>
      <x:c r="AS78" s="26" t="str">
        <x:v>Não informado</x:v>
      </x:c>
      <x:c r="AT78" s="26" t="str">
        <x:v>Não</x:v>
      </x:c>
      <x:c r="AU78" s="26" t="str">
        <x:v>Não informado</x:v>
      </x:c>
      <x:c r="AV78" s="26" t="str">
        <x:v>Não informado</x:v>
      </x:c>
      <x:c r="AW78" s="26" t="str">
        <x:v>As guidelines oficiais incluem visual materials e regras de uso do financiamento.</x:v>
      </x:c>
      <x:c r="AX78" s="40" t="str">
        <x:v>PDF oficial The Arts Commission: 2026 Project Grant Guidelines, elegibilidade e regra de aplicação de pelo menos 50% na criação artística.</x:v>
      </x:c>
      <x:c r="AY78" s="34" t="n">
        <x:f>COUNTIF(T78,"Obrigatório")+COUNTIF(Y78,"Obrigatório")+COUNTIF(AA78,"Obrigatório")+COUNTIF(AC78,"Obrigatório")+COUNTIF(AE78,"Obrigatório")+COUNTIF(AG78,"Obrigatório")+COUNTIF(AI78,"Obrigatório")+COUNTIF(AJ78,"Obrigatório")+COUNTIF(AK78,"Obrigatório")+COUNTIF(AL78,"Obrigatório")+COUNTIF(AM78,"Obrigatório")+COUNTIF(AN78,"Obrigatório")+COUNTIF(AO78,"Obrigatório")+COUNTIF(AP78,"Obrigatório")+COUNTIF(AQ78,"Obrigatório")+COUNTIF(AR78,"Obrigatório")</x:f>
        <x:v>2</x:v>
      </x:c>
      <x:c r="AZ78" s="26" t="str">
        <x:v>OK</x:v>
      </x:c>
      <x:c r="BA78" s="71"/>
      <x:c r="BB78" s="71"/>
      <x:c r="BC78" s="71"/>
      <x:c r="BD78" s="71"/>
      <x:c r="BE78" s="71"/>
      <x:c r="BF78" s="71" t="str">
        <x:v>Não informado</x:v>
      </x:c>
      <x:c r="BG78" s="71" t="str">
        <x:v>Não</x:v>
      </x:c>
      <x:c r="BH78" s="71" t="str">
        <x:v>Não informado</x:v>
      </x:c>
      <x:c r="BI78" s="71"/>
      <x:c r="BJ78" s="71"/>
      <x:c r="BK78" s="71"/>
      <x:c r="BL78" s="71"/>
      <x:c r="BM78" s="71" t="str">
        <x:v>Sim</x:v>
      </x:c>
      <x:c r="BN78" s="71" t="str">
        <x:v>Não informado</x:v>
      </x:c>
      <x:c r="BO78" s="71" t="str">
        <x:v>USD</x:v>
      </x:c>
      <x:c r="BP78" s="71"/>
      <x:c r="BQ78" s="71"/>
    </x:row>
    <x:row r="79" ht="30" customHeight="1">
      <x:c r="A79" s="26" t="n">
        <x:v>78</x:v>
      </x:c>
      <x:c r="B79" s="26" t="str">
        <x:v>Conferido</x:v>
      </x:c>
      <x:c r="C79" s="63" t="n">
        <x:v>46297</x:v>
      </x:c>
      <x:c r="D79" s="26" t="str">
        <x:v>Wherewithal Grants 2026 – Research Grant</x:v>
      </x:c>
      <x:c r="E79" s="26" t="str">
        <x:v>Wherewithal Grants / Washington Project for the Arts</x:v>
      </x:c>
      <x:c r="F79" s="26" t="str">
        <x:v>Edital / Grant / Comissão</x:v>
      </x:c>
      <x:c r="G79" s="26" t="str">
        <x:v>Grant de investigação para artistas</x:v>
      </x:c>
      <x:c r="H79" s="26" t="str">
        <x:v>Estados Unidos</x:v>
      </x:c>
      <x:c r="I79" s="26" t="str">
        <x:v>América do Norte</x:v>
      </x:c>
      <x:c r="J79" s="30" t="str">
        <x:v>Não informado</x:v>
      </x:c>
      <x:c r="K79" s="26" t="n">
        <x:v>2026</x:v>
      </x:c>
      <x:c r="L79" s="38" t="str">
        <x:v>https://www.wherewithalgrants.org/</x:v>
      </x:c>
      <x:c r="M79" s="26" t="str">
        <x:v>Inglês</x:v>
      </x:c>
      <x:c r="N79" s="26" t="str">
        <x:v>Regional</x:v>
      </x:c>
      <x:c r="O79" s="26" t="str">
        <x:v>Artistas da região de Washington, DC, elegíveis segundo as regras do programa.</x:v>
      </x:c>
      <x:c r="P79" s="26" t="str">
        <x:v>Não</x:v>
      </x:c>
      <x:c r="Q79" s="32"/>
      <x:c r="R79" s="26"/>
      <x:c r="S79" s="26" t="str">
        <x:v>Research Grant de US$5.000.</x:v>
      </x:c>
      <x:c r="T79" s="26" t="str">
        <x:v>Não informado</x:v>
      </x:c>
      <x:c r="U79" s="26"/>
      <x:c r="V79" s="34"/>
      <x:c r="W79" s="34"/>
      <x:c r="X79" s="36"/>
      <x:c r="Y79" s="26" t="str">
        <x:v>Não informado</x:v>
      </x:c>
      <x:c r="Z79" s="26"/>
      <x:c r="AA79" s="26" t="str">
        <x:v>Não informado</x:v>
      </x:c>
      <x:c r="AB79" s="26"/>
      <x:c r="AC79" s="26" t="str">
        <x:v>Não informado</x:v>
      </x:c>
      <x:c r="AD79" s="26"/>
      <x:c r="AE79" s="26" t="str">
        <x:v>Não informado</x:v>
      </x:c>
      <x:c r="AF79" s="26"/>
      <x:c r="AG79" s="26" t="str">
        <x:v>Não informado</x:v>
      </x:c>
      <x:c r="AH79" s="26"/>
      <x:c r="AI79" s="26" t="str">
        <x:v>Não informado</x:v>
      </x:c>
      <x:c r="AJ79" s="26" t="str">
        <x:v>Não informado</x:v>
      </x:c>
      <x:c r="AK79" s="26" t="str">
        <x:v>Não informado</x:v>
      </x:c>
      <x:c r="AL79" s="26" t="str">
        <x:v>Não informado</x:v>
      </x:c>
      <x:c r="AM79" s="26" t="str">
        <x:v>Não informado</x:v>
      </x:c>
      <x:c r="AN79" s="26" t="str">
        <x:v>Não informado</x:v>
      </x:c>
      <x:c r="AO79" s="26" t="str">
        <x:v>Não informado</x:v>
      </x:c>
      <x:c r="AP79" s="26" t="str">
        <x:v>Não informado</x:v>
      </x:c>
      <x:c r="AQ79" s="26" t="str">
        <x:v>Não informado</x:v>
      </x:c>
      <x:c r="AR79" s="26" t="str">
        <x:v>Não informado</x:v>
      </x:c>
      <x:c r="AS79" s="26" t="str">
        <x:v>Não informado</x:v>
      </x:c>
      <x:c r="AT79" s="26" t="str">
        <x:v>Não</x:v>
      </x:c>
      <x:c r="AU79" s="26" t="str">
        <x:v>Não informado</x:v>
      </x:c>
      <x:c r="AV79" s="26" t="str">
        <x:v>Não informado</x:v>
      </x:c>
      <x:c r="AW79" s="26" t="str">
        <x:v>Modalidade de investigação do ciclo 2026.</x:v>
      </x:c>
      <x:c r="AX79" s="40" t="str">
        <x:v>Fonte oficial Wherewithal Grants: 2026 Research Grants de US$5.000 para artistas da região de DC.</x:v>
      </x:c>
      <x:c r="AY79" s="34" t="n">
        <x:f>COUNTIF(T79,"Obrigatório")+COUNTIF(Y79,"Obrigatório")+COUNTIF(AA79,"Obrigatório")+COUNTIF(AC79,"Obrigatório")+COUNTIF(AE79,"Obrigatório")+COUNTIF(AG79,"Obrigatório")+COUNTIF(AI79,"Obrigatório")+COUNTIF(AJ79,"Obrigatório")+COUNTIF(AK79,"Obrigatório")+COUNTIF(AL79,"Obrigatório")+COUNTIF(AM79,"Obrigatório")+COUNTIF(AN79,"Obrigatório")+COUNTIF(AO79,"Obrigatório")+COUNTIF(AP79,"Obrigatório")+COUNTIF(AQ79,"Obrigatório")+COUNTIF(AR79,"Obrigatório")</x:f>
        <x:v>0</x:v>
      </x:c>
      <x:c r="AZ79" s="26" t="str">
        <x:v>OK</x:v>
      </x:c>
      <x:c r="BA79" s="71"/>
      <x:c r="BB79" s="71"/>
      <x:c r="BC79" s="71"/>
      <x:c r="BD79" s="71"/>
      <x:c r="BE79" s="71"/>
      <x:c r="BF79" s="71" t="str">
        <x:v>Gratuita</x:v>
      </x:c>
      <x:c r="BG79" s="71" t="str">
        <x:v>Não</x:v>
      </x:c>
      <x:c r="BH79" s="71" t="str">
        <x:v>Não informado</x:v>
      </x:c>
      <x:c r="BI79" s="71"/>
      <x:c r="BJ79" s="71"/>
      <x:c r="BK79" s="71"/>
      <x:c r="BL79" s="71"/>
      <x:c r="BM79" s="71" t="str">
        <x:v>Sim</x:v>
      </x:c>
      <x:c r="BN79" s="71" t="str">
        <x:v>5.000</x:v>
      </x:c>
      <x:c r="BO79" s="71" t="str">
        <x:v>USD</x:v>
      </x:c>
      <x:c r="BP79" s="71"/>
      <x:c r="BQ79" s="71"/>
    </x:row>
    <x:row r="80" ht="30" customHeight="1">
      <x:c r="A80" s="26" t="n">
        <x:v>79</x:v>
      </x:c>
      <x:c r="B80" s="26" t="str">
        <x:v>Conferido</x:v>
      </x:c>
      <x:c r="C80" s="63" t="n">
        <x:v>46297</x:v>
      </x:c>
      <x:c r="D80" s="26" t="str">
        <x:v>Wherewithal Grants 2026 – Project &amp; Presentation Grant</x:v>
      </x:c>
      <x:c r="E80" s="26" t="str">
        <x:v>Wherewithal Grants / Washington Project for the Arts</x:v>
      </x:c>
      <x:c r="F80" s="26" t="str">
        <x:v>Edital / Grant / Comissão</x:v>
      </x:c>
      <x:c r="G80" s="26" t="str">
        <x:v>Grant para projeto e apresentação</x:v>
      </x:c>
      <x:c r="H80" s="26" t="str">
        <x:v>Estados Unidos</x:v>
      </x:c>
      <x:c r="I80" s="26" t="str">
        <x:v>América do Norte</x:v>
      </x:c>
      <x:c r="J80" s="30" t="str">
        <x:v>Não informado</x:v>
      </x:c>
      <x:c r="K80" s="26" t="n">
        <x:v>2026</x:v>
      </x:c>
      <x:c r="L80" s="38" t="str">
        <x:v>https://www.wherewithalgrants.org/</x:v>
      </x:c>
      <x:c r="M80" s="26" t="str">
        <x:v>Inglês</x:v>
      </x:c>
      <x:c r="N80" s="26" t="str">
        <x:v>Regional</x:v>
      </x:c>
      <x:c r="O80" s="26" t="str">
        <x:v>Artistas da região de Washington, DC, elegíveis segundo as regras do programa.</x:v>
      </x:c>
      <x:c r="P80" s="26" t="str">
        <x:v>Não</x:v>
      </x:c>
      <x:c r="Q80" s="32"/>
      <x:c r="R80" s="26"/>
      <x:c r="S80" s="26" t="str">
        <x:v>Project &amp; Presentation Grant de US$7.500.</x:v>
      </x:c>
      <x:c r="T80" s="26" t="str">
        <x:v>Não informado</x:v>
      </x:c>
      <x:c r="U80" s="26"/>
      <x:c r="V80" s="34"/>
      <x:c r="W80" s="34"/>
      <x:c r="X80" s="36"/>
      <x:c r="Y80" s="26" t="str">
        <x:v>Não informado</x:v>
      </x:c>
      <x:c r="Z80" s="26"/>
      <x:c r="AA80" s="26" t="str">
        <x:v>Não informado</x:v>
      </x:c>
      <x:c r="AB80" s="26"/>
      <x:c r="AC80" s="26" t="str">
        <x:v>Não informado</x:v>
      </x:c>
      <x:c r="AD80" s="26"/>
      <x:c r="AE80" s="26" t="str">
        <x:v>Não informado</x:v>
      </x:c>
      <x:c r="AF80" s="26"/>
      <x:c r="AG80" s="26" t="str">
        <x:v>Obrigatório</x:v>
      </x:c>
      <x:c r="AH80" s="26"/>
      <x:c r="AI80" s="26" t="str">
        <x:v>Não informado</x:v>
      </x:c>
      <x:c r="AJ80" s="26" t="str">
        <x:v>Não informado</x:v>
      </x:c>
      <x:c r="AK80" s="26" t="str">
        <x:v>Não informado</x:v>
      </x:c>
      <x:c r="AL80" s="26" t="str">
        <x:v>Não informado</x:v>
      </x:c>
      <x:c r="AM80" s="26" t="str">
        <x:v>Não informado</x:v>
      </x:c>
      <x:c r="AN80" s="26" t="str">
        <x:v>Não informado</x:v>
      </x:c>
      <x:c r="AO80" s="26" t="str">
        <x:v>Não informado</x:v>
      </x:c>
      <x:c r="AP80" s="26" t="str">
        <x:v>Não informado</x:v>
      </x:c>
      <x:c r="AQ80" s="26" t="str">
        <x:v>Não informado</x:v>
      </x:c>
      <x:c r="AR80" s="26" t="str">
        <x:v>Não informado</x:v>
      </x:c>
      <x:c r="AS80" s="26" t="str">
        <x:v>Não informado</x:v>
      </x:c>
      <x:c r="AT80" s="26" t="str">
        <x:v>Não</x:v>
      </x:c>
      <x:c r="AU80" s="26" t="str">
        <x:v>Não informado</x:v>
      </x:c>
      <x:c r="AV80" s="26" t="str">
        <x:v>Não informado</x:v>
      </x:c>
      <x:c r="AW80" s="26" t="str">
        <x:v>Modalidade de projeto/apresentação do ciclo 2026.</x:v>
      </x:c>
      <x:c r="AX80" s="40" t="str">
        <x:v>Fonte oficial Wherewithal Grants: Project &amp; Presentation Grants de US$7.500.</x:v>
      </x:c>
      <x:c r="AY80" s="34" t="n">
        <x:f>COUNTIF(T80,"Obrigatório")+COUNTIF(Y80,"Obrigatório")+COUNTIF(AA80,"Obrigatório")+COUNTIF(AC80,"Obrigatório")+COUNTIF(AE80,"Obrigatório")+COUNTIF(AG80,"Obrigatório")+COUNTIF(AI80,"Obrigatório")+COUNTIF(AJ80,"Obrigatório")+COUNTIF(AK80,"Obrigatório")+COUNTIF(AL80,"Obrigatório")+COUNTIF(AM80,"Obrigatório")+COUNTIF(AN80,"Obrigatório")+COUNTIF(AO80,"Obrigatório")+COUNTIF(AP80,"Obrigatório")+COUNTIF(AQ80,"Obrigatório")+COUNTIF(AR80,"Obrigatório")</x:f>
        <x:v>1</x:v>
      </x:c>
      <x:c r="AZ80" s="26" t="str">
        <x:v>OK</x:v>
      </x:c>
      <x:c r="BA80" s="71"/>
      <x:c r="BB80" s="71"/>
      <x:c r="BC80" s="71"/>
      <x:c r="BD80" s="71"/>
      <x:c r="BE80" s="71"/>
      <x:c r="BF80" s="71" t="str">
        <x:v>Gratuita</x:v>
      </x:c>
      <x:c r="BG80" s="71" t="str">
        <x:v>Não</x:v>
      </x:c>
      <x:c r="BH80" s="71" t="str">
        <x:v>Não informado</x:v>
      </x:c>
      <x:c r="BI80" s="71"/>
      <x:c r="BJ80" s="71"/>
      <x:c r="BK80" s="71"/>
      <x:c r="BL80" s="71"/>
      <x:c r="BM80" s="71" t="str">
        <x:v>Sim</x:v>
      </x:c>
      <x:c r="BN80" s="71" t="str">
        <x:v>7.500</x:v>
      </x:c>
      <x:c r="BO80" s="71" t="str">
        <x:v>USD</x:v>
      </x:c>
      <x:c r="BP80" s="71"/>
      <x:c r="BQ80" s="71"/>
    </x:row>
    <x:row r="81" ht="30" customHeight="1">
      <x:c r="A81" s="26" t="n">
        <x:v>80</x:v>
      </x:c>
      <x:c r="B81" s="26" t="str">
        <x:v>Conferido</x:v>
      </x:c>
      <x:c r="C81" s="63" t="n">
        <x:v>46297</x:v>
      </x:c>
      <x:c r="D81" s="26" t="str">
        <x:v>Carlsbad Beach Chairs Temporary Public Art 2026</x:v>
      </x:c>
      <x:c r="E81" s="26" t="str">
        <x:v>City of Carlsbad – Library &amp; Cultural Arts</x:v>
      </x:c>
      <x:c r="F81" s="26" t="str">
        <x:v>Edital / Grant / Comissão</x:v>
      </x:c>
      <x:c r="G81" s="26" t="str">
        <x:v>Request for Qualifications / comissão de arte pública</x:v>
      </x:c>
      <x:c r="H81" s="26" t="str">
        <x:v>Estados Unidos</x:v>
      </x:c>
      <x:c r="I81" s="26" t="str">
        <x:v>América do Norte</x:v>
      </x:c>
      <x:c r="J81" s="30" t="str">
        <x:v>10/05/2026 23:59</x:v>
      </x:c>
      <x:c r="K81" s="26" t="n">
        <x:v>2026</x:v>
      </x:c>
      <x:c r="L81" s="38" t="str">
        <x:v>https://library.carlsbadca.gov/home/showpublisheddocument/26024/639112480903830000</x:v>
      </x:c>
      <x:c r="M81" s="26" t="str">
        <x:v>Inglês</x:v>
      </x:c>
      <x:c r="N81" s="26" t="str">
        <x:v>Regional</x:v>
      </x:c>
      <x:c r="O81" s="26" t="str">
        <x:v>Artistas profissionais do sul da Califórnia; artistas emergentes são elegíveis conforme RFQ.</x:v>
      </x:c>
      <x:c r="P81" s="26" t="str">
        <x:v>Não</x:v>
      </x:c>
      <x:c r="Q81" s="32"/>
      <x:c r="R81" s="26"/>
      <x:c r="S81" s="26" t="str">
        <x:v>Não informado</x:v>
      </x:c>
      <x:c r="T81" s="26" t="str">
        <x:v>Não informado</x:v>
      </x:c>
      <x:c r="U81" s="26"/>
      <x:c r="V81" s="34"/>
      <x:c r="W81" s="34"/>
      <x:c r="X81" s="36"/>
      <x:c r="Y81" s="26" t="str">
        <x:v>Não informado</x:v>
      </x:c>
      <x:c r="Z81" s="26"/>
      <x:c r="AA81" s="26" t="str">
        <x:v>Obrigatório</x:v>
      </x:c>
      <x:c r="AB81" s="26"/>
      <x:c r="AC81" s="26" t="str">
        <x:v>Não informado</x:v>
      </x:c>
      <x:c r="AD81" s="26"/>
      <x:c r="AE81" s="26" t="str">
        <x:v>Obrigatório</x:v>
      </x:c>
      <x:c r="AF81" s="26"/>
      <x:c r="AG81" s="26" t="str">
        <x:v>Não informado</x:v>
      </x:c>
      <x:c r="AH81" s="26"/>
      <x:c r="AI81" s="26" t="str">
        <x:v>Não informado</x:v>
      </x:c>
      <x:c r="AJ81" s="26" t="str">
        <x:v>Não informado</x:v>
      </x:c>
      <x:c r="AK81" s="26" t="str">
        <x:v>Não informado</x:v>
      </x:c>
      <x:c r="AL81" s="26" t="str">
        <x:v>Não informado</x:v>
      </x:c>
      <x:c r="AM81" s="26" t="str">
        <x:v>Não informado</x:v>
      </x:c>
      <x:c r="AN81" s="26" t="str">
        <x:v>Não informado</x:v>
      </x:c>
      <x:c r="AO81" s="26" t="str">
        <x:v>Não informado</x:v>
      </x:c>
      <x:c r="AP81" s="26" t="str">
        <x:v>Não informado</x:v>
      </x:c>
      <x:c r="AQ81" s="26" t="str">
        <x:v>Não informado</x:v>
      </x:c>
      <x:c r="AR81" s="26" t="str">
        <x:v>Não informado</x:v>
      </x:c>
      <x:c r="AS81" s="26" t="str">
        <x:v>Não informado</x:v>
      </x:c>
      <x:c r="AT81" s="26" t="str">
        <x:v>Sim</x:v>
      </x:c>
      <x:c r="AU81" s="26" t="str">
        <x:v>Processo de RFQ, seleção e desenvolvimento conceitual; candidaturas avaliadas por critérios pontuados do documento oficial.</x:v>
      </x:c>
      <x:c r="AV81" s="26" t="str">
        <x:v>Não informado</x:v>
      </x:c>
      <x:c r="AW81" s="26" t="str">
        <x:v>Materiais enviados por e-mail; candidatos selecionados avançam a apresentação/etapa subsequente em maio.</x:v>
      </x:c>
      <x:c r="AX81" s="40" t="str">
        <x:v>PDF oficial City of Carlsbad: issued 08/04/2026, due 10/05/2026; Artist Vitae e Statement of Interest requeridos.</x:v>
      </x:c>
      <x:c r="AY81" s="34" t="n">
        <x:f>COUNTIF(T81,"Obrigatório")+COUNTIF(Y81,"Obrigatório")+COUNTIF(AA81,"Obrigatório")+COUNTIF(AC81,"Obrigatório")+COUNTIF(AE81,"Obrigatório")+COUNTIF(AG81,"Obrigatório")+COUNTIF(AI81,"Obrigatório")+COUNTIF(AJ81,"Obrigatório")+COUNTIF(AK81,"Obrigatório")+COUNTIF(AL81,"Obrigatório")+COUNTIF(AM81,"Obrigatório")+COUNTIF(AN81,"Obrigatório")+COUNTIF(AO81,"Obrigatório")+COUNTIF(AP81,"Obrigatório")+COUNTIF(AQ81,"Obrigatório")+COUNTIF(AR81,"Obrigatório")</x:f>
        <x:v>2</x:v>
      </x:c>
      <x:c r="AZ81" s="26" t="str">
        <x:v>OK</x:v>
      </x:c>
      <x:c r="BA81" s="71"/>
      <x:c r="BB81" s="71"/>
      <x:c r="BC81" s="71"/>
      <x:c r="BD81" s="71"/>
      <x:c r="BE81" s="71" t="str">
        <x:v>RFQ inicial → seleção → apresentação/desenvolvimento conceitual.</x:v>
      </x:c>
      <x:c r="BF81" s="71" t="str">
        <x:v>Gratuita</x:v>
      </x:c>
      <x:c r="BG81" s="71" t="str">
        <x:v>Não</x:v>
      </x:c>
      <x:c r="BH81" s="71" t="str">
        <x:v>Não informado</x:v>
      </x:c>
      <x:c r="BI81" s="71"/>
      <x:c r="BJ81" s="71"/>
      <x:c r="BK81" s="71"/>
      <x:c r="BL81" s="71"/>
      <x:c r="BM81" s="71" t="str">
        <x:v>Não informado</x:v>
      </x:c>
      <x:c r="BN81" s="71"/>
      <x:c r="BO81" s="71"/>
      <x:c r="BP81" s="71"/>
      <x:c r="BQ81" s="71"/>
    </x:row>
    <x:row r="82" ht="30" customHeight="1">
      <x:c r="A82" s="26" t="n">
        <x:v>81</x:v>
      </x:c>
      <x:c r="B82" s="26" t="str">
        <x:v>Conferido</x:v>
      </x:c>
      <x:c r="C82" s="63" t="n">
        <x:v>46297</x:v>
      </x:c>
      <x:c r="D82" s="26" t="str">
        <x:v>Zero Material 2026 Open Call</x:v>
      </x:c>
      <x:c r="E82" s="26" t="str">
        <x:v>Kakilang</x:v>
      </x:c>
      <x:c r="F82" s="26" t="str">
        <x:v>Edital / Grant / Comissão</x:v>
      </x:c>
      <x:c r="G82" s="26" t="str">
        <x:v>Comissão / desenvolvimento artístico</x:v>
      </x:c>
      <x:c r="H82" s="26" t="str">
        <x:v>Reino Unido</x:v>
      </x:c>
      <x:c r="I82" s="26" t="str">
        <x:v>Europa</x:v>
      </x:c>
      <x:c r="J82" s="30" t="str">
        <x:v>10/08/2026</x:v>
      </x:c>
      <x:c r="K82" s="26" t="n">
        <x:v>2026</x:v>
      </x:c>
      <x:c r="L82" s="38" t="str">
        <x:v>https://www.kakilang.org.uk/2026-open-call-zero-material</x:v>
      </x:c>
      <x:c r="M82" s="26" t="str">
        <x:v>Inglês</x:v>
      </x:c>
      <x:c r="N82" s="26" t="str">
        <x:v>Nacional</x:v>
      </x:c>
      <x:c r="O82" s="26" t="str">
        <x:v>Artistas com direito de trabalhar no Reino Unido durante o período do projeto, conforme chamada.</x:v>
      </x:c>
      <x:c r="P82" s="26" t="str">
        <x:v>Não</x:v>
      </x:c>
      <x:c r="Q82" s="32"/>
      <x:c r="R82" s="26"/>
      <x:c r="S82" s="26" t="str">
        <x:v>Desenvolvimento e apresentação pública do trabalho com apoio do programa.</x:v>
      </x:c>
      <x:c r="T82" s="26" t="str">
        <x:v>Não informado</x:v>
      </x:c>
      <x:c r="U82" s="26"/>
      <x:c r="V82" s="34"/>
      <x:c r="W82" s="34"/>
      <x:c r="X82" s="36"/>
      <x:c r="Y82" s="26" t="str">
        <x:v>Não informado</x:v>
      </x:c>
      <x:c r="Z82" s="26"/>
      <x:c r="AA82" s="26" t="str">
        <x:v>Não informado</x:v>
      </x:c>
      <x:c r="AB82" s="26"/>
      <x:c r="AC82" s="26" t="str">
        <x:v>Não informado</x:v>
      </x:c>
      <x:c r="AD82" s="26"/>
      <x:c r="AE82" s="26" t="str">
        <x:v>Não informado</x:v>
      </x:c>
      <x:c r="AF82" s="26"/>
      <x:c r="AG82" s="26" t="str">
        <x:v>Obrigatório</x:v>
      </x:c>
      <x:c r="AH82" s="26"/>
      <x:c r="AI82" s="26" t="str">
        <x:v>Não informado</x:v>
      </x:c>
      <x:c r="AJ82" s="26" t="str">
        <x:v>Não informado</x:v>
      </x:c>
      <x:c r="AK82" s="26" t="str">
        <x:v>Não informado</x:v>
      </x:c>
      <x:c r="AL82" s="26" t="str">
        <x:v>Não informado</x:v>
      </x:c>
      <x:c r="AM82" s="26" t="str">
        <x:v>Não informado</x:v>
      </x:c>
      <x:c r="AN82" s="26" t="str">
        <x:v>Não informado</x:v>
      </x:c>
      <x:c r="AO82" s="26" t="str">
        <x:v>Não informado</x:v>
      </x:c>
      <x:c r="AP82" s="26" t="str">
        <x:v>Não informado</x:v>
      </x:c>
      <x:c r="AQ82" s="26" t="str">
        <x:v>Não informado</x:v>
      </x:c>
      <x:c r="AR82" s="26" t="str">
        <x:v>Não informado</x:v>
      </x:c>
      <x:c r="AS82" s="26" t="str">
        <x:v>Não informado</x:v>
      </x:c>
      <x:c r="AT82" s="26" t="str">
        <x:v>Sim</x:v>
      </x:c>
      <x:c r="AU82" s="26" t="str">
        <x:v>Seleção por painel e entrevista segundo alinhamento com a chamada e viabilidade artística.</x:v>
      </x:c>
      <x:c r="AV82" s="26" t="str">
        <x:v>Sim</x:v>
      </x:c>
      <x:c r="AW82" s="26" t="str">
        <x:v>Shortlist 12/08, entrevista 18/08 e seleção 01/09; desenvolvimento setembro–dezembro de 2026 e apresentação em 2027.</x:v>
      </x:c>
      <x:c r="AX82" s="40" t="str">
        <x:v>Fonte oficial Kakilang: deadline 10/08/2026, cronograma de shortlist/entrevista e painel publicado.</x:v>
      </x:c>
      <x:c r="AY82" s="34" t="n">
        <x:f>COUNTIF(T82,"Obrigatório")+COUNTIF(Y82,"Obrigatório")+COUNTIF(AA82,"Obrigatório")+COUNTIF(AC82,"Obrigatório")+COUNTIF(AE82,"Obrigatório")+COUNTIF(AG82,"Obrigatório")+COUNTIF(AI82,"Obrigatório")+COUNTIF(AJ82,"Obrigatório")+COUNTIF(AK82,"Obrigatório")+COUNTIF(AL82,"Obrigatório")+COUNTIF(AM82,"Obrigatório")+COUNTIF(AN82,"Obrigatório")+COUNTIF(AO82,"Obrigatório")+COUNTIF(AP82,"Obrigatório")+COUNTIF(AQ82,"Obrigatório")+COUNTIF(AR82,"Obrigatório")</x:f>
        <x:v>1</x:v>
      </x:c>
      <x:c r="AZ82" s="26" t="str">
        <x:v>OK</x:v>
      </x:c>
      <x:c r="BA82" s="71"/>
      <x:c r="BB82" s="71"/>
      <x:c r="BC82" s="71"/>
      <x:c r="BD82" s="71"/>
      <x:c r="BE82" s="71" t="str">
        <x:v>Candidatura → shortlist → entrevista → desenvolvimento → apresentação.</x:v>
      </x:c>
      <x:c r="BF82" s="71" t="str">
        <x:v>Gratuita</x:v>
      </x:c>
      <x:c r="BG82" s="71" t="str">
        <x:v>Não</x:v>
      </x:c>
      <x:c r="BH82" s="71" t="str">
        <x:v>Não informado</x:v>
      </x:c>
      <x:c r="BI82" s="71"/>
      <x:c r="BJ82" s="71"/>
      <x:c r="BK82" s="71"/>
      <x:c r="BL82" s="71"/>
      <x:c r="BM82" s="71" t="str">
        <x:v>Não informado</x:v>
      </x:c>
      <x:c r="BN82" s="71"/>
      <x:c r="BO82" s="71"/>
      <x:c r="BP82" s="71" t="str">
        <x:v>Apoio de desenvolvimento e apresentação pública.</x:v>
      </x:c>
      <x:c r="BQ82" s="71"/>
    </x:row>
    <x:row r="83" ht="30" customHeight="1">
      <x:c r="A83" s="26" t="n">
        <x:v>82</x:v>
      </x:c>
      <x:c r="B83" s="26" t="str">
        <x:v>Conferido</x:v>
      </x:c>
      <x:c r="C83" s="63" t="n">
        <x:v>46297</x:v>
      </x:c>
      <x:c r="D83" s="26" t="str">
        <x:v>Artist Grant 2026</x:v>
      </x:c>
      <x:c r="E83" s="26" t="str">
        <x:v>Artist Grant</x:v>
      </x:c>
      <x:c r="F83" s="26" t="str">
        <x:v>Edital / Grant / Comissão</x:v>
      </x:c>
      <x:c r="G83" s="26" t="str">
        <x:v>Grant irrestrito para artista visual</x:v>
      </x:c>
      <x:c r="H83" s="26" t="str">
        <x:v>Estados Unidos</x:v>
      </x:c>
      <x:c r="I83" s="26" t="str">
        <x:v>América do Norte</x:v>
      </x:c>
      <x:c r="J83" s="30" t="str">
        <x:v>15/07/2026</x:v>
      </x:c>
      <x:c r="K83" s="26" t="n">
        <x:v>2026</x:v>
      </x:c>
      <x:c r="L83" s="38" t="str">
        <x:v>https://artistgrant.org/apply</x:v>
      </x:c>
      <x:c r="M83" s="26" t="str">
        <x:v>Inglês</x:v>
      </x:c>
      <x:c r="N83" s="26" t="str">
        <x:v>Internacional</x:v>
      </x:c>
      <x:c r="O83" s="26" t="str">
        <x:v>Artistas visuais com 18 anos ou mais, de qualquer país; inclui pintura, desenho, escultura, cerâmica, gravura, fotografia, mixed media, instalação e práticas visuais alternativas.</x:v>
      </x:c>
      <x:c r="P83" s="26" t="str">
        <x:v>Sim</x:v>
      </x:c>
      <x:c r="Q83" s="32" t="n">
        <x:v>30</x:v>
      </x:c>
      <x:c r="R83" s="26" t="str">
        <x:v>USD</x:v>
      </x:c>
      <x:c r="S83" s="26" t="str">
        <x:v>Grant irrestrito de US$1.200; três ciclos anuais.</x:v>
      </x:c>
      <x:c r="T83" s="26" t="str">
        <x:v>Obrigatório</x:v>
      </x:c>
      <x:c r="U83" s="26" t="str">
        <x:v>Website ou imagens</x:v>
      </x:c>
      <x:c r="V83" s="34"/>
      <x:c r="W83" s="34"/>
      <x:c r="X83" s="36" t="n">
        <x:v>3</x:v>
      </x:c>
      <x:c r="Y83" s="26" t="str">
        <x:v>Opcional</x:v>
      </x:c>
      <x:c r="Z83" s="26"/>
      <x:c r="AA83" s="26" t="str">
        <x:v>Obrigatório</x:v>
      </x:c>
      <x:c r="AB83" s="26"/>
      <x:c r="AC83" s="26" t="str">
        <x:v>Não informado</x:v>
      </x:c>
      <x:c r="AD83" s="26"/>
      <x:c r="AE83" s="26" t="str">
        <x:v>Não informado</x:v>
      </x:c>
      <x:c r="AF83" s="26"/>
      <x:c r="AG83" s="26" t="str">
        <x:v>Não solicitado</x:v>
      </x:c>
      <x:c r="AH83" s="26"/>
      <x:c r="AI83" s="26" t="str">
        <x:v>Não informado</x:v>
      </x:c>
      <x:c r="AJ83" s="26" t="str">
        <x:v>Não informado</x:v>
      </x:c>
      <x:c r="AK83" s="26" t="str">
        <x:v>Não informado</x:v>
      </x:c>
      <x:c r="AL83" s="26" t="str">
        <x:v>Não informado</x:v>
      </x:c>
      <x:c r="AM83" s="26" t="str">
        <x:v>Não informado</x:v>
      </x:c>
      <x:c r="AN83" s="26" t="str">
        <x:v>Opcional</x:v>
      </x:c>
      <x:c r="AO83" s="26" t="str">
        <x:v>Não informado</x:v>
      </x:c>
      <x:c r="AP83" s="26" t="str">
        <x:v>Não informado</x:v>
      </x:c>
      <x:c r="AQ83" s="26" t="str">
        <x:v>Não informado</x:v>
      </x:c>
      <x:c r="AR83" s="26" t="str">
        <x:v>Não informado</x:v>
      </x:c>
      <x:c r="AS83" s="26" t="str">
        <x:v>Não informado</x:v>
      </x:c>
      <x:c r="AT83" s="26" t="str">
        <x:v>Sim</x:v>
      </x:c>
      <x:c r="AU83" s="26" t="str">
        <x:v>Corpo de trabalho coeso, qualidade de execução e apresentação, clareza de ideias/conceitos e originalidade.</x:v>
      </x:c>
      <x:c r="AV83" s="26" t="str">
        <x:v>Não</x:v>
      </x:c>
      <x:c r="AW83" s="26" t="str">
        <x:v>A fonte publica três deadlines anuais; para manter uma única unidade de análise por oportunidade, foi registrada a janela de julho de 2026. O candidato pode enviar link de website OU 3–5 imagens; resume, CV ou bio breve são alternativas.</x:v>
      </x:c>
      <x:c r="AX83" s="40" t="str">
        <x:v>Fonte oficial Artist Grant: deadline 15/07/2026, taxa US$30, grant US$1.200, website ou 3–5 imagens e ausência de proposta de grant.</x:v>
      </x:c>
      <x:c r="AY83" s="34" t="n">
        <x:f>COUNTIF(T83,"Obrigatório")+COUNTIF(Y83,"Obrigatório")+COUNTIF(AA83,"Obrigatório")+COUNTIF(AC83,"Obrigatório")+COUNTIF(AE83,"Obrigatório")+COUNTIF(AG83,"Obrigatório")+COUNTIF(AI83,"Obrigatório")+COUNTIF(AJ83,"Obrigatório")+COUNTIF(AK83,"Obrigatório")+COUNTIF(AL83,"Obrigatório")+COUNTIF(AM83,"Obrigatório")+COUNTIF(AN83,"Obrigatório")+COUNTIF(AO83,"Obrigatório")+COUNTIF(AP83,"Obrigatório")+COUNTIF(AQ83,"Obrigatório")+COUNTIF(AR83,"Obrigatório")</x:f>
        <x:v>2</x:v>
      </x:c>
      <x:c r="AZ83" s="26" t="str">
        <x:v>OK</x:v>
      </x:c>
      <x:c r="BA83" s="71" t="n">
        <x:v>5</x:v>
      </x:c>
      <x:c r="BB83" s="71"/>
      <x:c r="BC83" s="71"/>
      <x:c r="BD83" s="71"/>
      <x:c r="BE83" s="71"/>
      <x:c r="BF83" s="71" t="str">
        <x:v>Fixa</x:v>
      </x:c>
      <x:c r="BG83" s="71" t="str">
        <x:v>Não</x:v>
      </x:c>
      <x:c r="BH83" s="71" t="str">
        <x:v>Link de website OU 3–5 imagens; resume OU CV OU bio breve.</x:v>
      </x:c>
      <x:c r="BI83" s="71"/>
      <x:c r="BJ83" s="71"/>
      <x:c r="BK83" s="71"/>
      <x:c r="BL83" s="71"/>
      <x:c r="BM83" s="71" t="str">
        <x:v>Sim</x:v>
      </x:c>
      <x:c r="BN83" s="71" t="str">
        <x:v>1.200</x:v>
      </x:c>
      <x:c r="BO83" s="71" t="str">
        <x:v>USD</x:v>
      </x:c>
      <x:c r="BP83" s="71"/>
      <x:c r="BQ83" s="71" t="str">
        <x:v>3–5 imagens quando não é usado website.</x:v>
      </x:c>
    </x:row>
    <x:row r="84" ht="30" customHeight="1">
      <x:c r="A84" s="26" t="n">
        <x:v>83</x:v>
      </x:c>
      <x:c r="B84" s="26" t="str">
        <x:v>Conferido</x:v>
      </x:c>
      <x:c r="C84" s="63" t="n">
        <x:v>46297</x:v>
      </x:c>
      <x:c r="D84" s="26" t="str">
        <x:v>Aftermath Project 2026 Grant</x:v>
      </x:c>
      <x:c r="E84" s="26" t="str">
        <x:v>The Aftermath Project</x:v>
      </x:c>
      <x:c r="F84" s="26" t="str">
        <x:v>Edital / Grant / Comissão</x:v>
      </x:c>
      <x:c r="G84" s="26" t="str">
        <x:v>Grant de fotografia documental</x:v>
      </x:c>
      <x:c r="H84" s="26" t="str">
        <x:v>Estados Unidos</x:v>
      </x:c>
      <x:c r="I84" s="26" t="str">
        <x:v>América do Norte</x:v>
      </x:c>
      <x:c r="J84" s="30" t="str">
        <x:v>01/12/2026 23:59 PST</x:v>
      </x:c>
      <x:c r="K84" s="26" t="n">
        <x:v>2026</x:v>
      </x:c>
      <x:c r="L84" s="38" t="str">
        <x:v>https://theaftermathproject.org/story</x:v>
      </x:c>
      <x:c r="M84" s="26" t="str">
        <x:v>Inglês</x:v>
      </x:c>
      <x:c r="N84" s="26" t="str">
        <x:v>Internacional</x:v>
      </x:c>
      <x:c r="O84" s="26" t="str">
        <x:v>Fotógrafos documentais elegíveis segundo o tema anual e regras do Aftermath Project.</x:v>
      </x:c>
      <x:c r="P84" s="26" t="str">
        <x:v>Não informado</x:v>
      </x:c>
      <x:c r="Q84" s="32"/>
      <x:c r="R84" s="26"/>
      <x:c r="S84" s="26" t="str">
        <x:v>Grant para projeto documental centrado nas consequências de conflitos e temas de aftermath.</x:v>
      </x:c>
      <x:c r="T84" s="26" t="str">
        <x:v>Não informado</x:v>
      </x:c>
      <x:c r="U84" s="26"/>
      <x:c r="V84" s="34"/>
      <x:c r="W84" s="34"/>
      <x:c r="X84" s="36"/>
      <x:c r="Y84" s="26" t="str">
        <x:v>Não informado</x:v>
      </x:c>
      <x:c r="Z84" s="26"/>
      <x:c r="AA84" s="26" t="str">
        <x:v>Não informado</x:v>
      </x:c>
      <x:c r="AB84" s="26"/>
      <x:c r="AC84" s="26" t="str">
        <x:v>Não informado</x:v>
      </x:c>
      <x:c r="AD84" s="26"/>
      <x:c r="AE84" s="26" t="str">
        <x:v>Não informado</x:v>
      </x:c>
      <x:c r="AF84" s="26"/>
      <x:c r="AG84" s="26" t="str">
        <x:v>Não informado</x:v>
      </x:c>
      <x:c r="AH84" s="26"/>
      <x:c r="AI84" s="26" t="str">
        <x:v>Não informado</x:v>
      </x:c>
      <x:c r="AJ84" s="26" t="str">
        <x:v>Não informado</x:v>
      </x:c>
      <x:c r="AK84" s="26" t="str">
        <x:v>Não informado</x:v>
      </x:c>
      <x:c r="AL84" s="26" t="str">
        <x:v>Não informado</x:v>
      </x:c>
      <x:c r="AM84" s="26" t="str">
        <x:v>Não informado</x:v>
      </x:c>
      <x:c r="AN84" s="26" t="str">
        <x:v>Não informado</x:v>
      </x:c>
      <x:c r="AO84" s="26" t="str">
        <x:v>Não informado</x:v>
      </x:c>
      <x:c r="AP84" s="26" t="str">
        <x:v>Não informado</x:v>
      </x:c>
      <x:c r="AQ84" s="26" t="str">
        <x:v>Não informado</x:v>
      </x:c>
      <x:c r="AR84" s="26" t="str">
        <x:v>Não informado</x:v>
      </x:c>
      <x:c r="AS84" s="26" t="str">
        <x:v>Não informado</x:v>
      </x:c>
      <x:c r="AT84" s="26" t="str">
        <x:v>Não</x:v>
      </x:c>
      <x:c r="AU84" s="26" t="str">
        <x:v>Não informado</x:v>
      </x:c>
      <x:c r="AV84" s="26" t="str">
        <x:v>Não informado</x:v>
      </x:c>
      <x:c r="AW84" s="26" t="str">
        <x:v>A página oficial informa candidatura até 01/12/2026.</x:v>
      </x:c>
      <x:c r="AX84" s="40" t="str">
        <x:v>Fonte oficial The Aftermath Project: 2026 grant, deadline 01/12/2026.</x:v>
      </x:c>
      <x:c r="AY84" s="34" t="n">
        <x:f>COUNTIF(T84,"Obrigatório")+COUNTIF(Y84,"Obrigatório")+COUNTIF(AA84,"Obrigatório")+COUNTIF(AC84,"Obrigatório")+COUNTIF(AE84,"Obrigatório")+COUNTIF(AG84,"Obrigatório")+COUNTIF(AI84,"Obrigatório")+COUNTIF(AJ84,"Obrigatório")+COUNTIF(AK84,"Obrigatório")+COUNTIF(AL84,"Obrigatório")+COUNTIF(AM84,"Obrigatório")+COUNTIF(AN84,"Obrigatório")+COUNTIF(AO84,"Obrigatório")+COUNTIF(AP84,"Obrigatório")+COUNTIF(AQ84,"Obrigatório")+COUNTIF(AR84,"Obrigatório")</x:f>
        <x:v>0</x:v>
      </x:c>
      <x:c r="AZ84" s="26" t="str">
        <x:v>OK</x:v>
      </x:c>
      <x:c r="BA84" s="71"/>
      <x:c r="BB84" s="71"/>
      <x:c r="BC84" s="71"/>
      <x:c r="BD84" s="71"/>
      <x:c r="BE84" s="71"/>
      <x:c r="BF84" s="71" t="str">
        <x:v>Não informado</x:v>
      </x:c>
      <x:c r="BG84" s="71" t="str">
        <x:v>Não</x:v>
      </x:c>
      <x:c r="BH84" s="71" t="str">
        <x:v>Não informado</x:v>
      </x:c>
      <x:c r="BI84" s="71"/>
      <x:c r="BJ84" s="71"/>
      <x:c r="BK84" s="71"/>
      <x:c r="BL84" s="71"/>
      <x:c r="BM84" s="71" t="str">
        <x:v>Não informado</x:v>
      </x:c>
      <x:c r="BN84" s="71"/>
      <x:c r="BO84" s="71"/>
      <x:c r="BP84" s="71"/>
      <x:c r="BQ84" s="71"/>
    </x:row>
    <x:row r="85" ht="30" customHeight="1">
      <x:c r="A85" s="26" t="n">
        <x:v>84</x:v>
      </x:c>
      <x:c r="B85" s="26" t="str">
        <x:v>Conferido</x:v>
      </x:c>
      <x:c r="C85" s="63" t="n">
        <x:v>46297</x:v>
      </x:c>
      <x:c r="D85" s="26" t="str">
        <x:v>2026 Artist Grant</x:v>
      </x:c>
      <x:c r="E85" s="26" t="str">
        <x:v>The Supporting Act Foundation</x:v>
      </x:c>
      <x:c r="F85" s="26" t="str">
        <x:v>Edital / Grant / Comissão</x:v>
      </x:c>
      <x:c r="G85" s="26" t="str">
        <x:v>Grant irrestrito para artistas emergentes</x:v>
      </x:c>
      <x:c r="H85" s="26" t="str">
        <x:v>Países Baixos</x:v>
      </x:c>
      <x:c r="I85" s="26" t="str">
        <x:v>Europa</x:v>
      </x:c>
      <x:c r="J85" s="30" t="str">
        <x:v>01/10/2026 11:00 CET</x:v>
      </x:c>
      <x:c r="K85" s="26" t="n">
        <x:v>2026</x:v>
      </x:c>
      <x:c r="L85" s="38" t="str">
        <x:v>https://thesupportingact.org/programs/artist-grant/2026</x:v>
      </x:c>
      <x:c r="M85" s="26" t="str">
        <x:v>Inglês</x:v>
      </x:c>
      <x:c r="N85" s="26" t="str">
        <x:v>Regional</x:v>
      </x:c>
      <x:c r="O85" s="26" t="str">
        <x:v>Artistas emergentes de grupos sub-representados com 2–10 anos de experiência, baseados em Bélgica, França, Alemanha, Grécia, Irlanda, Itália, Países Baixos, Portugal, Espanha ou Reino Unido, com prática colaborativa/comunitária.</x:v>
      </x:c>
      <x:c r="P85" s="26" t="str">
        <x:v>Não</x:v>
      </x:c>
      <x:c r="Q85" s="32"/>
      <x:c r="R85" s="26"/>
      <x:c r="S85" s="26" t="str">
        <x:v>10 grants irrestritos de €10.000, pagos em parcelas mensais de €1.000.</x:v>
      </x:c>
      <x:c r="T85" s="26" t="str">
        <x:v>Não informado</x:v>
      </x:c>
      <x:c r="U85" s="26"/>
      <x:c r="V85" s="34"/>
      <x:c r="W85" s="34"/>
      <x:c r="X85" s="36"/>
      <x:c r="Y85" s="26" t="str">
        <x:v>Não informado</x:v>
      </x:c>
      <x:c r="Z85" s="26"/>
      <x:c r="AA85" s="26" t="str">
        <x:v>Não informado</x:v>
      </x:c>
      <x:c r="AB85" s="26"/>
      <x:c r="AC85" s="26" t="str">
        <x:v>Não informado</x:v>
      </x:c>
      <x:c r="AD85" s="26"/>
      <x:c r="AE85" s="26" t="str">
        <x:v>Não informado</x:v>
      </x:c>
      <x:c r="AF85" s="26"/>
      <x:c r="AG85" s="26" t="str">
        <x:v>Obrigatório</x:v>
      </x:c>
      <x:c r="AH85" s="26"/>
      <x:c r="AI85" s="26" t="str">
        <x:v>Não informado</x:v>
      </x:c>
      <x:c r="AJ85" s="26" t="str">
        <x:v>Não informado</x:v>
      </x:c>
      <x:c r="AK85" s="26" t="str">
        <x:v>Não informado</x:v>
      </x:c>
      <x:c r="AL85" s="26" t="str">
        <x:v>Não informado</x:v>
      </x:c>
      <x:c r="AM85" s="26" t="str">
        <x:v>Não informado</x:v>
      </x:c>
      <x:c r="AN85" s="26" t="str">
        <x:v>Obrigatório</x:v>
      </x:c>
      <x:c r="AO85" s="26" t="str">
        <x:v>Obrigatório</x:v>
      </x:c>
      <x:c r="AP85" s="26" t="str">
        <x:v>Não informado</x:v>
      </x:c>
      <x:c r="AQ85" s="26" t="str">
        <x:v>Não informado</x:v>
      </x:c>
      <x:c r="AR85" s="26" t="str">
        <x:v>Não informado</x:v>
      </x:c>
      <x:c r="AS85" s="26" t="str">
        <x:v>Não informado</x:v>
      </x:c>
      <x:c r="AT85" s="26" t="str">
        <x:v>Sim</x:v>
      </x:c>
      <x:c r="AU85" s="26" t="str">
        <x:v>Avaliação por comité independente da elegibilidade, prática, impacto comunitário e uso do apoio.</x:v>
      </x:c>
      <x:c r="AV85" s="26" t="str">
        <x:v>Sim</x:v>
      </x:c>
      <x:c r="AW85" s="26" t="str">
        <x:v>Website ou perfil público de social media é requisito alternativo; chamada de 01/09 a 01/10/2026.</x:v>
      </x:c>
      <x:c r="AX85" s="40" t="str">
        <x:v>Fonte oficial Supporting Act: 10 grants de €10.000, deadline 01/10/2026 e comité de 7 membros nomeado.</x:v>
      </x:c>
      <x:c r="AY85" s="34" t="n">
        <x:f>COUNTIF(T85,"Obrigatório")+COUNTIF(Y85,"Obrigatório")+COUNTIF(AA85,"Obrigatório")+COUNTIF(AC85,"Obrigatório")+COUNTIF(AE85,"Obrigatório")+COUNTIF(AG85,"Obrigatório")+COUNTIF(AI85,"Obrigatório")+COUNTIF(AJ85,"Obrigatório")+COUNTIF(AK85,"Obrigatório")+COUNTIF(AL85,"Obrigatório")+COUNTIF(AM85,"Obrigatório")+COUNTIF(AN85,"Obrigatório")+COUNTIF(AO85,"Obrigatório")+COUNTIF(AP85,"Obrigatório")+COUNTIF(AQ85,"Obrigatório")+COUNTIF(AR85,"Obrigatório")</x:f>
        <x:v>3</x:v>
      </x:c>
      <x:c r="AZ85" s="26" t="str">
        <x:v>OK</x:v>
      </x:c>
      <x:c r="BA85" s="71"/>
      <x:c r="BB85" s="71"/>
      <x:c r="BC85" s="71"/>
      <x:c r="BD85" s="71"/>
      <x:c r="BE85" s="71"/>
      <x:c r="BF85" s="71" t="str">
        <x:v>Gratuita</x:v>
      </x:c>
      <x:c r="BG85" s="71" t="str">
        <x:v>Não</x:v>
      </x:c>
      <x:c r="BH85" s="71" t="str">
        <x:v>Website atualizado OU perfil público de social media com trabalhos.</x:v>
      </x:c>
      <x:c r="BI85" s="71"/>
      <x:c r="BJ85" s="71"/>
      <x:c r="BK85" s="71"/>
      <x:c r="BL85" s="71"/>
      <x:c r="BM85" s="71" t="str">
        <x:v>Sim</x:v>
      </x:c>
      <x:c r="BN85" s="71" t="str">
        <x:v>10.000</x:v>
      </x:c>
      <x:c r="BO85" s="71" t="str">
        <x:v>EUR</x:v>
      </x:c>
      <x:c r="BP85" s="71"/>
      <x:c r="BQ85" s="71"/>
    </x:row>
    <x:row r="86" ht="30" customHeight="1">
      <x:c r="A86" s="26" t="n">
        <x:v>85</x:v>
      </x:c>
      <x:c r="B86" s="26" t="str">
        <x:v>Conferido</x:v>
      </x:c>
      <x:c r="C86" s="63" t="n">
        <x:v>46297</x:v>
      </x:c>
      <x:c r="D86" s="26" t="str">
        <x:v>TULCA Festival of Visual Arts 2026 Open Call</x:v>
      </x:c>
      <x:c r="E86" s="26" t="str">
        <x:v>TULCA Festival of Visual Arts</x:v>
      </x:c>
      <x:c r="F86" s="26" t="str">
        <x:v>Festival / Publicação</x:v>
      </x:c>
      <x:c r="G86" s="26" t="str">
        <x:v>Open call para festival de artes visuais</x:v>
      </x:c>
      <x:c r="H86" s="26" t="str">
        <x:v>Irlanda</x:v>
      </x:c>
      <x:c r="I86" s="26" t="str">
        <x:v>Europa</x:v>
      </x:c>
      <x:c r="J86" s="30" t="str">
        <x:v>30/04/2026 17:00</x:v>
      </x:c>
      <x:c r="K86" s="26" t="n">
        <x:v>2026</x:v>
      </x:c>
      <x:c r="L86" s="38" t="str">
        <x:v>https://www.tulca.ie/open-call-2026</x:v>
      </x:c>
      <x:c r="M86" s="26" t="str">
        <x:v>Inglês</x:v>
      </x:c>
      <x:c r="N86" s="26" t="str">
        <x:v>Internacional</x:v>
      </x:c>
      <x:c r="O86" s="26" t="str">
        <x:v>Artistas visuais elegíveis segundo a open call curada da edição 2026.</x:v>
      </x:c>
      <x:c r="P86" s="26" t="str">
        <x:v>Não</x:v>
      </x:c>
      <x:c r="Q86" s="32"/>
      <x:c r="R86" s="26"/>
      <x:c r="S86" s="26" t="str">
        <x:v>Artist fee, apoio curatorial e técnico, press/marketing e publicação para selecionados.</x:v>
      </x:c>
      <x:c r="T86" s="26" t="str">
        <x:v>Não informado</x:v>
      </x:c>
      <x:c r="U86" s="26"/>
      <x:c r="V86" s="34"/>
      <x:c r="W86" s="34"/>
      <x:c r="X86" s="36"/>
      <x:c r="Y86" s="26" t="str">
        <x:v>Não informado</x:v>
      </x:c>
      <x:c r="Z86" s="26"/>
      <x:c r="AA86" s="26" t="str">
        <x:v>Não informado</x:v>
      </x:c>
      <x:c r="AB86" s="26"/>
      <x:c r="AC86" s="26" t="str">
        <x:v>Não informado</x:v>
      </x:c>
      <x:c r="AD86" s="26"/>
      <x:c r="AE86" s="26" t="str">
        <x:v>Não informado</x:v>
      </x:c>
      <x:c r="AF86" s="26"/>
      <x:c r="AG86" s="26" t="str">
        <x:v>Não informado</x:v>
      </x:c>
      <x:c r="AH86" s="26"/>
      <x:c r="AI86" s="26" t="str">
        <x:v>Não informado</x:v>
      </x:c>
      <x:c r="AJ86" s="26" t="str">
        <x:v>Não informado</x:v>
      </x:c>
      <x:c r="AK86" s="26" t="str">
        <x:v>Não informado</x:v>
      </x:c>
      <x:c r="AL86" s="26" t="str">
        <x:v>Não informado</x:v>
      </x:c>
      <x:c r="AM86" s="26" t="str">
        <x:v>Não informado</x:v>
      </x:c>
      <x:c r="AN86" s="26" t="str">
        <x:v>Não informado</x:v>
      </x:c>
      <x:c r="AO86" s="26" t="str">
        <x:v>Não informado</x:v>
      </x:c>
      <x:c r="AP86" s="26" t="str">
        <x:v>Não informado</x:v>
      </x:c>
      <x:c r="AQ86" s="26" t="str">
        <x:v>Não informado</x:v>
      </x:c>
      <x:c r="AR86" s="26" t="str">
        <x:v>Não informado</x:v>
      </x:c>
      <x:c r="AS86" s="26" t="str">
        <x:v>Não informado</x:v>
      </x:c>
      <x:c r="AT86" s="26" t="str">
        <x:v>Sim</x:v>
      </x:c>
      <x:c r="AU86" s="26" t="str">
        <x:v>Adequação ao tema curatorial e qualidade da proposta/prática.</x:v>
      </x:c>
      <x:c r="AV86" s="26" t="str">
        <x:v>Sim</x:v>
      </x:c>
      <x:c r="AW86" s="26" t="str">
        <x:v>Edição curada por Sinéad Keogh; tema 'Veruca Salt'.</x:v>
      </x:c>
      <x:c r="AX86" s="40" t="str">
        <x:v>Fonte oficial TULCA: prazo 30/04/2026, candidatura sem taxa e pacote de apoio a artistas selecionados.</x:v>
      </x:c>
      <x:c r="AY86" s="34" t="n">
        <x:f>COUNTIF(T86,"Obrigatório")+COUNTIF(Y86,"Obrigatório")+COUNTIF(AA86,"Obrigatório")+COUNTIF(AC86,"Obrigatório")+COUNTIF(AE86,"Obrigatório")+COUNTIF(AG86,"Obrigatório")+COUNTIF(AI86,"Obrigatório")+COUNTIF(AJ86,"Obrigatório")+COUNTIF(AK86,"Obrigatório")+COUNTIF(AL86,"Obrigatório")+COUNTIF(AM86,"Obrigatório")+COUNTIF(AN86,"Obrigatório")+COUNTIF(AO86,"Obrigatório")+COUNTIF(AP86,"Obrigatório")+COUNTIF(AQ86,"Obrigatório")+COUNTIF(AR86,"Obrigatório")</x:f>
        <x:v>0</x:v>
      </x:c>
      <x:c r="AZ86" s="26" t="str">
        <x:v>OK</x:v>
      </x:c>
      <x:c r="BA86" s="71"/>
      <x:c r="BB86" s="71"/>
      <x:c r="BC86" s="71"/>
      <x:c r="BD86" s="71"/>
      <x:c r="BE86" s="71"/>
      <x:c r="BF86" s="71" t="str">
        <x:v>Gratuita</x:v>
      </x:c>
      <x:c r="BG86" s="71" t="str">
        <x:v>Não</x:v>
      </x:c>
      <x:c r="BH86" s="71" t="str">
        <x:v>Não informado</x:v>
      </x:c>
      <x:c r="BI86" s="71"/>
      <x:c r="BJ86" s="71"/>
      <x:c r="BK86" s="71"/>
      <x:c r="BL86" s="71"/>
      <x:c r="BM86" s="71" t="str">
        <x:v>Sim</x:v>
      </x:c>
      <x:c r="BN86" s="71" t="str">
        <x:v>Não informado</x:v>
      </x:c>
      <x:c r="BO86" s="71" t="str">
        <x:v>EUR</x:v>
      </x:c>
      <x:c r="BP86" s="71" t="str">
        <x:v>Apoio curatorial/técnico, press, marketing e publicação.</x:v>
      </x:c>
      <x:c r="BQ86" s="71"/>
    </x:row>
    <x:row r="87" ht="30" customHeight="1">
      <x:c r="A87" s="26" t="n">
        <x:v>86</x:v>
      </x:c>
      <x:c r="B87" s="26" t="str">
        <x:v>Conferido</x:v>
      </x:c>
      <x:c r="C87" s="63" t="n">
        <x:v>46297</x:v>
      </x:c>
      <x:c r="D87" s="26" t="str">
        <x:v>FotoFilmic JRNL Summer/Fall 2026 Open Call</x:v>
      </x:c>
      <x:c r="E87" s="26" t="str">
        <x:v>FotoFilmic</x:v>
      </x:c>
      <x:c r="F87" s="26" t="str">
        <x:v>Festival / Publicação</x:v>
      </x:c>
      <x:c r="G87" s="26" t="str">
        <x:v>Publicação de série/projeto fotográfico</x:v>
      </x:c>
      <x:c r="H87" s="26" t="str">
        <x:v>Canadá</x:v>
      </x:c>
      <x:c r="I87" s="26" t="str">
        <x:v>América do Norte</x:v>
      </x:c>
      <x:c r="J87" s="30" t="str">
        <x:v>15/07/2026 23:59 PDT</x:v>
      </x:c>
      <x:c r="K87" s="26" t="n">
        <x:v>2026</x:v>
      </x:c>
      <x:c r="L87" s="38" t="str">
        <x:v>https://fotofilmic.com/jrnl-open-call/</x:v>
      </x:c>
      <x:c r="M87" s="26" t="str">
        <x:v>Inglês</x:v>
      </x:c>
      <x:c r="N87" s="26" t="str">
        <x:v>Internacional</x:v>
      </x:c>
      <x:c r="O87" s="26" t="str">
        <x:v>Fotógrafos e artistas lens-based; trabalhos produzidos a partir de janeiro de 2016, segundo a chamada.</x:v>
      </x:c>
      <x:c r="P87" s="26" t="str">
        <x:v>Sim</x:v>
      </x:c>
      <x:c r="Q87" s="32" t="n">
        <x:v>35</x:v>
      </x:c>
      <x:c r="R87" s="26" t="str">
        <x:v>USD</x:v>
      </x:c>
      <x:c r="S87" s="26" t="str">
        <x:v>Publicação em edição impressa, cópia e lançamento em Paris para selecionados.</x:v>
      </x:c>
      <x:c r="T87" s="26" t="str">
        <x:v>Obrigatório</x:v>
      </x:c>
      <x:c r="U87" s="26" t="str">
        <x:v>Upload de imagens</x:v>
      </x:c>
      <x:c r="V87" s="34"/>
      <x:c r="W87" s="34"/>
      <x:c r="X87" s="36"/>
      <x:c r="Y87" s="26" t="str">
        <x:v>Não solicitado</x:v>
      </x:c>
      <x:c r="Z87" s="26"/>
      <x:c r="AA87" s="26" t="str">
        <x:v>Não informado</x:v>
      </x:c>
      <x:c r="AB87" s="26"/>
      <x:c r="AC87" s="26" t="str">
        <x:v>Não solicitado</x:v>
      </x:c>
      <x:c r="AD87" s="26"/>
      <x:c r="AE87" s="26" t="str">
        <x:v>Não informado</x:v>
      </x:c>
      <x:c r="AF87" s="26"/>
      <x:c r="AG87" s="26" t="str">
        <x:v>Não informado</x:v>
      </x:c>
      <x:c r="AH87" s="26"/>
      <x:c r="AI87" s="26" t="str">
        <x:v>Não informado</x:v>
      </x:c>
      <x:c r="AJ87" s="26" t="str">
        <x:v>Não informado</x:v>
      </x:c>
      <x:c r="AK87" s="26" t="str">
        <x:v>Não informado</x:v>
      </x:c>
      <x:c r="AL87" s="26" t="str">
        <x:v>Não informado</x:v>
      </x:c>
      <x:c r="AM87" s="26" t="str">
        <x:v>Não informado</x:v>
      </x:c>
      <x:c r="AN87" s="26" t="str">
        <x:v>Não informado</x:v>
      </x:c>
      <x:c r="AO87" s="26" t="str">
        <x:v>Não informado</x:v>
      </x:c>
      <x:c r="AP87" s="26" t="str">
        <x:v>Não informado</x:v>
      </x:c>
      <x:c r="AQ87" s="26" t="str">
        <x:v>Não informado</x:v>
      </x:c>
      <x:c r="AR87" s="26" t="str">
        <x:v>Não informado</x:v>
      </x:c>
      <x:c r="AS87" s="26" t="str">
        <x:v>Não informado</x:v>
      </x:c>
      <x:c r="AT87" s="26" t="str">
        <x:v>Não</x:v>
      </x:c>
      <x:c r="AU87" s="26" t="str">
        <x:v>Não informado</x:v>
      </x:c>
      <x:c r="AV87" s="26" t="str">
        <x:v>Sim</x:v>
      </x:c>
      <x:c r="AW87" s="26" t="str">
        <x:v>Selecionados posteriormente enviam ficheiros em alta resolução, bio e statement curtos de até 300 palavras.</x:v>
      </x:c>
      <x:c r="AX87" s="40" t="str">
        <x:v>Fonte oficial FotoFilmic: deadline estendido 15/07/2026, taxa US$35 e até 25 imagens de uma série/projeto.</x:v>
      </x:c>
      <x:c r="AY87" s="34" t="n">
        <x:f>COUNTIF(T87,"Obrigatório")+COUNTIF(Y87,"Obrigatório")+COUNTIF(AA87,"Obrigatório")+COUNTIF(AC87,"Obrigatório")+COUNTIF(AE87,"Obrigatório")+COUNTIF(AG87,"Obrigatório")+COUNTIF(AI87,"Obrigatório")+COUNTIF(AJ87,"Obrigatório")+COUNTIF(AK87,"Obrigatório")+COUNTIF(AL87,"Obrigatório")+COUNTIF(AM87,"Obrigatório")+COUNTIF(AN87,"Obrigatório")+COUNTIF(AO87,"Obrigatório")+COUNTIF(AP87,"Obrigatório")+COUNTIF(AQ87,"Obrigatório")+COUNTIF(AR87,"Obrigatório")</x:f>
        <x:v>1</x:v>
      </x:c>
      <x:c r="AZ87" s="26" t="str">
        <x:v>OK</x:v>
      </x:c>
      <x:c r="BA87" s="71" t="n">
        <x:v>25</x:v>
      </x:c>
      <x:c r="BB87" s="71"/>
      <x:c r="BC87" s="71"/>
      <x:c r="BD87" s="71"/>
      <x:c r="BE87" s="71" t="str">
        <x:v>Bio, statement e alta resolução são solicitados aos selecionados.</x:v>
      </x:c>
      <x:c r="BF87" s="71" t="str">
        <x:v>Fixa</x:v>
      </x:c>
      <x:c r="BG87" s="71" t="str">
        <x:v>Não</x:v>
      </x:c>
      <x:c r="BH87" s="71" t="str">
        <x:v>Não informado</x:v>
      </x:c>
      <x:c r="BI87" s="71"/>
      <x:c r="BJ87" s="71"/>
      <x:c r="BK87" s="71"/>
      <x:c r="BL87" s="71" t="str">
        <x:v>Bio e statement dos selecionados: até 300 palavras cada.</x:v>
      </x:c>
      <x:c r="BM87" s="71" t="str">
        <x:v>Não informado</x:v>
      </x:c>
      <x:c r="BN87" s="71"/>
      <x:c r="BO87" s="71"/>
      <x:c r="BP87" s="71" t="str">
        <x:v>Publicação, cópia impressa e lançamento.</x:v>
      </x:c>
      <x:c r="BQ87" s="71"/>
    </x:row>
    <x:row r="88" ht="30" customHeight="1">
      <x:c r="A88" s="26" t="n">
        <x:v>87</x:v>
      </x:c>
      <x:c r="B88" s="26" t="str">
        <x:v>Conferido</x:v>
      </x:c>
      <x:c r="C88" s="63" t="n">
        <x:v>46297</x:v>
      </x:c>
      <x:c r="D88" s="26" t="str">
        <x:v>FASE Open Call 2026</x:v>
      </x:c>
      <x:c r="E88" s="26" t="str">
        <x:v>FASE</x:v>
      </x:c>
      <x:c r="F88" s="26" t="str">
        <x:v>Festival / Publicação</x:v>
      </x:c>
      <x:c r="G88" s="26" t="str">
        <x:v>Open call de fotografia com comissão e festival</x:v>
      </x:c>
      <x:c r="H88" s="26" t="str">
        <x:v>Itália</x:v>
      </x:c>
      <x:c r="I88" s="26" t="str">
        <x:v>Europa</x:v>
      </x:c>
      <x:c r="J88" s="30" t="str">
        <x:v>31/07/2026</x:v>
      </x:c>
      <x:c r="K88" s="26" t="n">
        <x:v>2026</x:v>
      </x:c>
      <x:c r="L88" s="38" t="str">
        <x:v>https://fa-se.it/en/open-call-fase-en/</x:v>
      </x:c>
      <x:c r="M88" s="26" t="str">
        <x:v>Inglês</x:v>
      </x:c>
      <x:c r="N88" s="26" t="str">
        <x:v>Internacional</x:v>
      </x:c>
      <x:c r="O88" s="26" t="str">
        <x:v>Fotógrafos de qualquer idade e nacionalidade.</x:v>
      </x:c>
      <x:c r="P88" s="26" t="str">
        <x:v>Não</x:v>
      </x:c>
      <x:c r="Q88" s="32"/>
      <x:c r="R88" s="26"/>
      <x:c r="S88" s="26" t="str">
        <x:v>Vencedor recebe comissão WeWorld com fee até €1.000, viagem/logística e exibição final no festival.</x:v>
      </x:c>
      <x:c r="T88" s="26" t="str">
        <x:v>Obrigatório</x:v>
      </x:c>
      <x:c r="U88" s="26" t="str">
        <x:v>PDF / imagens</x:v>
      </x:c>
      <x:c r="V88" s="34"/>
      <x:c r="W88" s="34"/>
      <x:c r="X88" s="36"/>
      <x:c r="Y88" s="26" t="str">
        <x:v>Obrigatório</x:v>
      </x:c>
      <x:c r="Z88" s="26" t="str">
        <x:v>1.000 caracteres</x:v>
      </x:c>
      <x:c r="AA88" s="26" t="str">
        <x:v>Não informado</x:v>
      </x:c>
      <x:c r="AB88" s="26"/>
      <x:c r="AC88" s="26" t="str">
        <x:v>Não informado</x:v>
      </x:c>
      <x:c r="AD88" s="26"/>
      <x:c r="AE88" s="26" t="str">
        <x:v>Não informado</x:v>
      </x:c>
      <x:c r="AF88" s="26"/>
      <x:c r="AG88" s="26" t="str">
        <x:v>Obrigatório</x:v>
      </x:c>
      <x:c r="AH88" s="26"/>
      <x:c r="AI88" s="26" t="str">
        <x:v>Não informado</x:v>
      </x:c>
      <x:c r="AJ88" s="26" t="str">
        <x:v>Não informado</x:v>
      </x:c>
      <x:c r="AK88" s="26" t="str">
        <x:v>Não informado</x:v>
      </x:c>
      <x:c r="AL88" s="26" t="str">
        <x:v>Não informado</x:v>
      </x:c>
      <x:c r="AM88" s="26" t="str">
        <x:v>Não informado</x:v>
      </x:c>
      <x:c r="AN88" s="26" t="str">
        <x:v>Não informado</x:v>
      </x:c>
      <x:c r="AO88" s="26" t="str">
        <x:v>Não informado</x:v>
      </x:c>
      <x:c r="AP88" s="26" t="str">
        <x:v>Não informado</x:v>
      </x:c>
      <x:c r="AQ88" s="26" t="str">
        <x:v>Não informado</x:v>
      </x:c>
      <x:c r="AR88" s="26" t="str">
        <x:v>Não informado</x:v>
      </x:c>
      <x:c r="AS88" s="26" t="str">
        <x:v>Não informado</x:v>
      </x:c>
      <x:c r="AT88" s="26" t="str">
        <x:v>Não</x:v>
      </x:c>
      <x:c r="AU88" s="26" t="str">
        <x:v>Não informado</x:v>
      </x:c>
      <x:c r="AV88" s="26" t="str">
        <x:v>Não informado</x:v>
      </x:c>
      <x:c r="AW88" s="26" t="str">
        <x:v>A candidatura é gratuita e reúne até 15 trabalhos; bio e conceito do projeto integram um PDF.</x:v>
      </x:c>
      <x:c r="AX88" s="40" t="str">
        <x:v>Fonte oficial FASE: deadline 31/07/2026, free entry, até 15 obras, 5 MB cada, bio 1.000 caracteres e concept 1.500.</x:v>
      </x:c>
      <x:c r="AY88" s="34" t="n">
        <x:f>COUNTIF(T88,"Obrigatório")+COUNTIF(Y88,"Obrigatório")+COUNTIF(AA88,"Obrigatório")+COUNTIF(AC88,"Obrigatório")+COUNTIF(AE88,"Obrigatório")+COUNTIF(AG88,"Obrigatório")+COUNTIF(AI88,"Obrigatório")+COUNTIF(AJ88,"Obrigatório")+COUNTIF(AK88,"Obrigatório")+COUNTIF(AL88,"Obrigatório")+COUNTIF(AM88,"Obrigatório")+COUNTIF(AN88,"Obrigatório")+COUNTIF(AO88,"Obrigatório")+COUNTIF(AP88,"Obrigatório")+COUNTIF(AQ88,"Obrigatório")+COUNTIF(AR88,"Obrigatório")</x:f>
        <x:v>3</x:v>
      </x:c>
      <x:c r="AZ88" s="26" t="str">
        <x:v>OK</x:v>
      </x:c>
      <x:c r="BA88" s="71" t="n">
        <x:v>15</x:v>
      </x:c>
      <x:c r="BB88" s="71" t="n">
        <x:v>5</x:v>
      </x:c>
      <x:c r="BC88" s="71"/>
      <x:c r="BD88" s="71"/>
      <x:c r="BE88" s="71"/>
      <x:c r="BF88" s="71" t="str">
        <x:v>Gratuita</x:v>
      </x:c>
      <x:c r="BG88" s="71" t="str">
        <x:v>Não</x:v>
      </x:c>
      <x:c r="BH88" s="71" t="str">
        <x:v>Não informado</x:v>
      </x:c>
      <x:c r="BI88" s="71"/>
      <x:c r="BJ88" s="71" t="str">
        <x:v>1.500 caracteres</x:v>
      </x:c>
      <x:c r="BK88" s="71"/>
      <x:c r="BL88" s="71"/>
      <x:c r="BM88" s="71" t="str">
        <x:v>Sim</x:v>
      </x:c>
      <x:c r="BN88" s="71" t="str">
        <x:v>até 1.000</x:v>
      </x:c>
      <x:c r="BO88" s="71" t="str">
        <x:v>EUR</x:v>
      </x:c>
      <x:c r="BP88" s="71" t="str">
        <x:v>Viagem/logística e exposição no festival.</x:v>
      </x:c>
      <x:c r="BQ88" s="71"/>
    </x:row>
    <x:row r="89" ht="30" customHeight="1">
      <x:c r="A89" s="26" t="n">
        <x:v>88</x:v>
      </x:c>
      <x:c r="B89" s="26" t="str">
        <x:v>Conferido</x:v>
      </x:c>
      <x:c r="C89" s="63" t="n">
        <x:v>46297</x:v>
      </x:c>
      <x:c r="D89" s="26" t="str">
        <x:v>The Fabulist Magazine Spring 2026 Open Call for Visual Art</x:v>
      </x:c>
      <x:c r="E89" s="26" t="str">
        <x:v>The Fabulist Magazine</x:v>
      </x:c>
      <x:c r="F89" s="26" t="str">
        <x:v>Festival / Publicação</x:v>
      </x:c>
      <x:c r="G89" s="26" t="str">
        <x:v>Publicação de artes visuais</x:v>
      </x:c>
      <x:c r="H89" s="26" t="str">
        <x:v>Estados Unidos</x:v>
      </x:c>
      <x:c r="I89" s="26" t="str">
        <x:v>América do Norte</x:v>
      </x:c>
      <x:c r="J89" s="30" t="str">
        <x:v>17/05/2026</x:v>
      </x:c>
      <x:c r="K89" s="26" t="n">
        <x:v>2026</x:v>
      </x:c>
      <x:c r="L89" s="38" t="str">
        <x:v>https://fabulistmagazine.com/spring-2026-open-call-for-visual-art/</x:v>
      </x:c>
      <x:c r="M89" s="26" t="str">
        <x:v>Inglês</x:v>
      </x:c>
      <x:c r="N89" s="26" t="str">
        <x:v>Internacional</x:v>
      </x:c>
      <x:c r="O89" s="26" t="str">
        <x:v>Artistas visuais com trabalhos alinhados ao enfoque editorial fantástico da revista.</x:v>
      </x:c>
      <x:c r="P89" s="26" t="str">
        <x:v>Não informado</x:v>
      </x:c>
      <x:c r="Q89" s="32"/>
      <x:c r="R89" s="26"/>
      <x:c r="S89" s="26" t="str">
        <x:v>Publicação em edição impressa e website para selecionados.</x:v>
      </x:c>
      <x:c r="T89" s="26" t="str">
        <x:v>Não informado</x:v>
      </x:c>
      <x:c r="U89" s="26"/>
      <x:c r="V89" s="34"/>
      <x:c r="W89" s="34"/>
      <x:c r="X89" s="36"/>
      <x:c r="Y89" s="26" t="str">
        <x:v>Não informado</x:v>
      </x:c>
      <x:c r="Z89" s="26"/>
      <x:c r="AA89" s="26" t="str">
        <x:v>Não informado</x:v>
      </x:c>
      <x:c r="AB89" s="26"/>
      <x:c r="AC89" s="26" t="str">
        <x:v>Não informado</x:v>
      </x:c>
      <x:c r="AD89" s="26"/>
      <x:c r="AE89" s="26" t="str">
        <x:v>Não informado</x:v>
      </x:c>
      <x:c r="AF89" s="26"/>
      <x:c r="AG89" s="26" t="str">
        <x:v>Não informado</x:v>
      </x:c>
      <x:c r="AH89" s="26"/>
      <x:c r="AI89" s="26" t="str">
        <x:v>Não informado</x:v>
      </x:c>
      <x:c r="AJ89" s="26" t="str">
        <x:v>Não informado</x:v>
      </x:c>
      <x:c r="AK89" s="26" t="str">
        <x:v>Não informado</x:v>
      </x:c>
      <x:c r="AL89" s="26" t="str">
        <x:v>Não informado</x:v>
      </x:c>
      <x:c r="AM89" s="26" t="str">
        <x:v>Não informado</x:v>
      </x:c>
      <x:c r="AN89" s="26" t="str">
        <x:v>Não informado</x:v>
      </x:c>
      <x:c r="AO89" s="26" t="str">
        <x:v>Não informado</x:v>
      </x:c>
      <x:c r="AP89" s="26" t="str">
        <x:v>Não informado</x:v>
      </x:c>
      <x:c r="AQ89" s="26" t="str">
        <x:v>Não informado</x:v>
      </x:c>
      <x:c r="AR89" s="26" t="str">
        <x:v>Não informado</x:v>
      </x:c>
      <x:c r="AS89" s="26" t="str">
        <x:v>Não informado</x:v>
      </x:c>
      <x:c r="AT89" s="26" t="str">
        <x:v>Não</x:v>
      </x:c>
      <x:c r="AU89" s="26" t="str">
        <x:v>Não informado</x:v>
      </x:c>
      <x:c r="AV89" s="26" t="str">
        <x:v>Não informado</x:v>
      </x:c>
      <x:c r="AW89" s="26" t="str">
        <x:v>Open call de 17/04 a 17/05/2026.</x:v>
      </x:c>
      <x:c r="AX89" s="40" t="str">
        <x:v>Fonte oficial The Fabulist: Spring 2026 Open Call for Visual Art, prazo 17/05/2026.</x:v>
      </x:c>
      <x:c r="AY89" s="34" t="n">
        <x:f>COUNTIF(T89,"Obrigatório")+COUNTIF(Y89,"Obrigatório")+COUNTIF(AA89,"Obrigatório")+COUNTIF(AC89,"Obrigatório")+COUNTIF(AE89,"Obrigatório")+COUNTIF(AG89,"Obrigatório")+COUNTIF(AI89,"Obrigatório")+COUNTIF(AJ89,"Obrigatório")+COUNTIF(AK89,"Obrigatório")+COUNTIF(AL89,"Obrigatório")+COUNTIF(AM89,"Obrigatório")+COUNTIF(AN89,"Obrigatório")+COUNTIF(AO89,"Obrigatório")+COUNTIF(AP89,"Obrigatório")+COUNTIF(AQ89,"Obrigatório")+COUNTIF(AR89,"Obrigatório")</x:f>
        <x:v>0</x:v>
      </x:c>
      <x:c r="AZ89" s="26" t="str">
        <x:v>OK</x:v>
      </x:c>
      <x:c r="BA89" s="71"/>
      <x:c r="BB89" s="71"/>
      <x:c r="BC89" s="71"/>
      <x:c r="BD89" s="71"/>
      <x:c r="BE89" s="71"/>
      <x:c r="BF89" s="71" t="str">
        <x:v>Não informado</x:v>
      </x:c>
      <x:c r="BG89" s="71" t="str">
        <x:v>Não</x:v>
      </x:c>
      <x:c r="BH89" s="71" t="str">
        <x:v>Não informado</x:v>
      </x:c>
      <x:c r="BI89" s="71"/>
      <x:c r="BJ89" s="71"/>
      <x:c r="BK89" s="71"/>
      <x:c r="BL89" s="71"/>
      <x:c r="BM89" s="71" t="str">
        <x:v>Não informado</x:v>
      </x:c>
      <x:c r="BN89" s="71"/>
      <x:c r="BO89" s="71"/>
      <x:c r="BP89" s="71" t="str">
        <x:v>Publicação impressa e online.</x:v>
      </x:c>
      <x:c r="BQ89" s="71"/>
    </x:row>
    <x:row r="90" ht="30" customHeight="1">
      <x:c r="A90" s="26" t="n">
        <x:v>89</x:v>
      </x:c>
      <x:c r="B90" s="26" t="str">
        <x:v>Conferido</x:v>
      </x:c>
      <x:c r="C90" s="63" t="n">
        <x:v>46297</x:v>
      </x:c>
      <x:c r="D90" s="26" t="str">
        <x:v>L’OLTRE 2026 Open Call</x:v>
      </x:c>
      <x:c r="E90" s="26" t="str">
        <x:v>The Docks APS</x:v>
      </x:c>
      <x:c r="F90" s="26" t="str">
        <x:v>Festival / Publicação</x:v>
      </x:c>
      <x:c r="G90" s="26" t="str">
        <x:v>Livro / publicação de fotografia e artes visuais</x:v>
      </x:c>
      <x:c r="H90" s="26" t="str">
        <x:v>Itália</x:v>
      </x:c>
      <x:c r="I90" s="26" t="str">
        <x:v>Europa</x:v>
      </x:c>
      <x:c r="J90" s="30" t="str">
        <x:v>10/10/2026 22:00 GMT+1</x:v>
      </x:c>
      <x:c r="K90" s="26" t="n">
        <x:v>2026</x:v>
      </x:c>
      <x:c r="L90" s="38" t="str">
        <x:v>https://www.welcometothedocks.org/elementor-page-2883-2/</x:v>
      </x:c>
      <x:c r="M90" s="26" t="str">
        <x:v>Inglês</x:v>
      </x:c>
      <x:c r="N90" s="26" t="str">
        <x:v>Internacional</x:v>
      </x:c>
      <x:c r="O90" s="26" t="str">
        <x:v>Fotógrafos e artistas visuais de qualquer nacionalidade, género e idade; vários géneros, inclusive obras com IA conforme regras.</x:v>
      </x:c>
      <x:c r="P90" s="26" t="str">
        <x:v>Não informado</x:v>
      </x:c>
      <x:c r="Q90" s="32"/>
      <x:c r="R90" s="26"/>
      <x:c r="S90" s="26" t="str">
        <x:v>Projetos vencedores publicados em livro de edição limitada; menções honrosas recebem divulgação.</x:v>
      </x:c>
      <x:c r="T90" s="26" t="str">
        <x:v>Não informado</x:v>
      </x:c>
      <x:c r="U90" s="26"/>
      <x:c r="V90" s="34"/>
      <x:c r="W90" s="34"/>
      <x:c r="X90" s="36"/>
      <x:c r="Y90" s="26" t="str">
        <x:v>Não informado</x:v>
      </x:c>
      <x:c r="Z90" s="26"/>
      <x:c r="AA90" s="26" t="str">
        <x:v>Não informado</x:v>
      </x:c>
      <x:c r="AB90" s="26"/>
      <x:c r="AC90" s="26" t="str">
        <x:v>Não informado</x:v>
      </x:c>
      <x:c r="AD90" s="26"/>
      <x:c r="AE90" s="26" t="str">
        <x:v>Não informado</x:v>
      </x:c>
      <x:c r="AF90" s="26"/>
      <x:c r="AG90" s="26" t="str">
        <x:v>Não informado</x:v>
      </x:c>
      <x:c r="AH90" s="26"/>
      <x:c r="AI90" s="26" t="str">
        <x:v>Não informado</x:v>
      </x:c>
      <x:c r="AJ90" s="26" t="str">
        <x:v>Não informado</x:v>
      </x:c>
      <x:c r="AK90" s="26" t="str">
        <x:v>Não informado</x:v>
      </x:c>
      <x:c r="AL90" s="26" t="str">
        <x:v>Não informado</x:v>
      </x:c>
      <x:c r="AM90" s="26" t="str">
        <x:v>Não informado</x:v>
      </x:c>
      <x:c r="AN90" s="26" t="str">
        <x:v>Não informado</x:v>
      </x:c>
      <x:c r="AO90" s="26" t="str">
        <x:v>Não informado</x:v>
      </x:c>
      <x:c r="AP90" s="26" t="str">
        <x:v>Não informado</x:v>
      </x:c>
      <x:c r="AQ90" s="26" t="str">
        <x:v>Não informado</x:v>
      </x:c>
      <x:c r="AR90" s="26" t="str">
        <x:v>Não informado</x:v>
      </x:c>
      <x:c r="AS90" s="26" t="str">
        <x:v>Não informado</x:v>
      </x:c>
      <x:c r="AT90" s="26" t="str">
        <x:v>Não</x:v>
      </x:c>
      <x:c r="AU90" s="26" t="str">
        <x:v>Não informado</x:v>
      </x:c>
      <x:c r="AV90" s="26" t="str">
        <x:v>Não informado</x:v>
      </x:c>
      <x:c r="AW90" s="26" t="str">
        <x:v>A chamada aceita múltiplas abordagens visuais e explicita deadline de 10/10/2026.</x:v>
      </x:c>
      <x:c r="AX90" s="40" t="str">
        <x:v>Fonte oficial The Docks APS: L’OLTRE 2026, candidatura internacional e publicação de projetos vencedores.</x:v>
      </x:c>
      <x:c r="AY90" s="34" t="n">
        <x:f>COUNTIF(T90,"Obrigatório")+COUNTIF(Y90,"Obrigatório")+COUNTIF(AA90,"Obrigatório")+COUNTIF(AC90,"Obrigatório")+COUNTIF(AE90,"Obrigatório")+COUNTIF(AG90,"Obrigatório")+COUNTIF(AI90,"Obrigatório")+COUNTIF(AJ90,"Obrigatório")+COUNTIF(AK90,"Obrigatório")+COUNTIF(AL90,"Obrigatório")+COUNTIF(AM90,"Obrigatório")+COUNTIF(AN90,"Obrigatório")+COUNTIF(AO90,"Obrigatório")+COUNTIF(AP90,"Obrigatório")+COUNTIF(AQ90,"Obrigatório")+COUNTIF(AR90,"Obrigatório")</x:f>
        <x:v>0</x:v>
      </x:c>
      <x:c r="AZ90" s="26" t="str">
        <x:v>OK</x:v>
      </x:c>
      <x:c r="BA90" s="71"/>
      <x:c r="BB90" s="71"/>
      <x:c r="BC90" s="71"/>
      <x:c r="BD90" s="71"/>
      <x:c r="BE90" s="71"/>
      <x:c r="BF90" s="71" t="str">
        <x:v>Não informado</x:v>
      </x:c>
      <x:c r="BG90" s="71" t="str">
        <x:v>Não</x:v>
      </x:c>
      <x:c r="BH90" s="71" t="str">
        <x:v>Não informado</x:v>
      </x:c>
      <x:c r="BI90" s="71"/>
      <x:c r="BJ90" s="71"/>
      <x:c r="BK90" s="71"/>
      <x:c r="BL90" s="71"/>
      <x:c r="BM90" s="71" t="str">
        <x:v>Não informado</x:v>
      </x:c>
      <x:c r="BN90" s="71"/>
      <x:c r="BO90" s="71"/>
      <x:c r="BP90" s="71" t="str">
        <x:v>Publicação em livro de edição limitada e promoção.</x:v>
      </x:c>
      <x:c r="BQ90" s="71"/>
    </x:row>
    <x:row r="91" ht="30" customHeight="1">
      <x:c r="A91" s="26" t="n">
        <x:v>90</x:v>
      </x:c>
      <x:c r="B91" s="26" t="str">
        <x:v>Conferido</x:v>
      </x:c>
      <x:c r="C91" s="63" t="n">
        <x:v>46297</x:v>
      </x:c>
      <x:c r="D91" s="26" t="str">
        <x:v>Lisbon Street Photo Fest 2026 Open Call</x:v>
      </x:c>
      <x:c r="E91" s="26" t="str">
        <x:v>Lisbon Street Photo Fest</x:v>
      </x:c>
      <x:c r="F91" s="26" t="str">
        <x:v>Festival / Publicação</x:v>
      </x:c>
      <x:c r="G91" s="26" t="str">
        <x:v>Festival e prémio de fotografia de rua</x:v>
      </x:c>
      <x:c r="H91" s="26" t="str">
        <x:v>Portugal</x:v>
      </x:c>
      <x:c r="I91" s="26" t="str">
        <x:v>Europa</x:v>
      </x:c>
      <x:c r="J91" s="30" t="str">
        <x:v>01/06/2026</x:v>
      </x:c>
      <x:c r="K91" s="26" t="n">
        <x:v>2026</x:v>
      </x:c>
      <x:c r="L91" s="38" t="str">
        <x:v>https://www.lisbonstreet.photo/pt/14453301-2026-open-call</x:v>
      </x:c>
      <x:c r="M91" s="26" t="str">
        <x:v>Multilíngue</x:v>
      </x:c>
      <x:c r="N91" s="26" t="str">
        <x:v>Internacional</x:v>
      </x:c>
      <x:c r="O91" s="26" t="str">
        <x:v>Fotógrafos internacionais; trabalhos elegíveis segundo regulamento, incluindo requisitos de data e originalidade.</x:v>
      </x:c>
      <x:c r="P91" s="26" t="str">
        <x:v>Sim</x:v>
      </x:c>
      <x:c r="Q91" s="32" t="str">
        <x:v>10 singles / 40 series</x:v>
      </x:c>
      <x:c r="R91" s="26" t="str">
        <x:v>EUR</x:v>
      </x:c>
      <x:c r="S91" s="26" t="str">
        <x:v>Series winner €1.500; finalistas participam de exposição em Lisboa e prémios por categoria.</x:v>
      </x:c>
      <x:c r="T91" s="26" t="str">
        <x:v>Obrigatório</x:v>
      </x:c>
      <x:c r="U91" s="26" t="str">
        <x:v>Upload de imagens</x:v>
      </x:c>
      <x:c r="V91" s="34"/>
      <x:c r="W91" s="34"/>
      <x:c r="X91" s="36" t="n">
        <x:v>1</x:v>
      </x:c>
      <x:c r="Y91" s="26" t="str">
        <x:v>Não informado</x:v>
      </x:c>
      <x:c r="Z91" s="26"/>
      <x:c r="AA91" s="26" t="str">
        <x:v>Não informado</x:v>
      </x:c>
      <x:c r="AB91" s="26"/>
      <x:c r="AC91" s="26" t="str">
        <x:v>Não informado</x:v>
      </x:c>
      <x:c r="AD91" s="26"/>
      <x:c r="AE91" s="26" t="str">
        <x:v>Não informado</x:v>
      </x:c>
      <x:c r="AF91" s="26"/>
      <x:c r="AG91" s="26" t="str">
        <x:v>Não informado</x:v>
      </x:c>
      <x:c r="AH91" s="26"/>
      <x:c r="AI91" s="26" t="str">
        <x:v>Não informado</x:v>
      </x:c>
      <x:c r="AJ91" s="26" t="str">
        <x:v>Não informado</x:v>
      </x:c>
      <x:c r="AK91" s="26" t="str">
        <x:v>Não informado</x:v>
      </x:c>
      <x:c r="AL91" s="26" t="str">
        <x:v>Não informado</x:v>
      </x:c>
      <x:c r="AM91" s="26" t="str">
        <x:v>Não informado</x:v>
      </x:c>
      <x:c r="AN91" s="26" t="str">
        <x:v>Não informado</x:v>
      </x:c>
      <x:c r="AO91" s="26" t="str">
        <x:v>Não informado</x:v>
      </x:c>
      <x:c r="AP91" s="26" t="str">
        <x:v>Não informado</x:v>
      </x:c>
      <x:c r="AQ91" s="26" t="str">
        <x:v>Não informado</x:v>
      </x:c>
      <x:c r="AR91" s="26" t="str">
        <x:v>Não informado</x:v>
      </x:c>
      <x:c r="AS91" s="26" t="str">
        <x:v>Não informado</x:v>
      </x:c>
      <x:c r="AT91" s="26" t="str">
        <x:v>Não</x:v>
      </x:c>
      <x:c r="AU91" s="26" t="str">
        <x:v>Não informado</x:v>
      </x:c>
      <x:c r="AV91" s="26" t="str">
        <x:v>Não informado</x:v>
      </x:c>
      <x:c r="AW91" s="26" t="str">
        <x:v>Singles são cobrados por entrada; Series exige 10–15 imagens. Regras restringem IA e manipulação pesada.</x:v>
      </x:c>
      <x:c r="AX91" s="40" t="str">
        <x:v>Fonte oficial Lisbon Street Photo Fest e plataforma oficial Picter: ciclo 2026, categorias Singles e Series, taxas e exposição.</x:v>
      </x:c>
      <x:c r="AY91" s="34" t="n">
        <x:f>COUNTIF(T91,"Obrigatório")+COUNTIF(Y91,"Obrigatório")+COUNTIF(AA91,"Obrigatório")+COUNTIF(AC91,"Obrigatório")+COUNTIF(AE91,"Obrigatório")+COUNTIF(AG91,"Obrigatório")+COUNTIF(AI91,"Obrigatório")+COUNTIF(AJ91,"Obrigatório")+COUNTIF(AK91,"Obrigatório")+COUNTIF(AL91,"Obrigatório")+COUNTIF(AM91,"Obrigatório")+COUNTIF(AN91,"Obrigatório")+COUNTIF(AO91,"Obrigatório")+COUNTIF(AP91,"Obrigatório")+COUNTIF(AQ91,"Obrigatório")+COUNTIF(AR91,"Obrigatório")</x:f>
        <x:v>1</x:v>
      </x:c>
      <x:c r="AZ91" s="26" t="str">
        <x:v>OK</x:v>
      </x:c>
      <x:c r="BA91" s="71" t="n">
        <x:v>15</x:v>
      </x:c>
      <x:c r="BB91" s="71"/>
      <x:c r="BC91" s="71"/>
      <x:c r="BD91" s="71"/>
      <x:c r="BE91" s="71"/>
      <x:c r="BF91" s="71" t="str">
        <x:v>Variável por categoria</x:v>
      </x:c>
      <x:c r="BG91" s="71" t="str">
        <x:v>Não</x:v>
      </x:c>
      <x:c r="BH91" s="71" t="str">
        <x:v>Não informado</x:v>
      </x:c>
      <x:c r="BI91" s="71"/>
      <x:c r="BJ91" s="71"/>
      <x:c r="BK91" s="71"/>
      <x:c r="BL91" s="71"/>
      <x:c r="BM91" s="71" t="str">
        <x:v>Sim</x:v>
      </x:c>
      <x:c r="BN91" s="71" t="str">
        <x:v>1.500 Series winner</x:v>
      </x:c>
      <x:c r="BO91" s="71" t="str">
        <x:v>EUR</x:v>
      </x:c>
      <x:c r="BP91" s="71" t="str">
        <x:v>Exposição dos finalistas em Lisboa.</x:v>
      </x:c>
      <x:c r="BQ91" s="71" t="str">
        <x:v>Singles: 1 por entrada; Series: 10–15 imagens.</x:v>
      </x:c>
    </x:row>
    <x:row r="92" ht="30" customHeight="1">
      <x:c r="A92" s="26" t="n">
        <x:v>91</x:v>
      </x:c>
      <x:c r="B92" s="26" t="str">
        <x:v>Conferido</x:v>
      </x:c>
      <x:c r="C92" s="63" t="n">
        <x:v>46297</x:v>
      </x:c>
      <x:c r="D92" s="26" t="str">
        <x:v>Open Panoràmic 2026</x:v>
      </x:c>
      <x:c r="E92" s="26" t="str">
        <x:v>Festival Panoràmic</x:v>
      </x:c>
      <x:c r="F92" s="26" t="str">
        <x:v>Festival / Publicação</x:v>
      </x:c>
      <x:c r="G92" s="26" t="str">
        <x:v>Open call internacional de imagem e audiovisual</x:v>
      </x:c>
      <x:c r="H92" s="26" t="str">
        <x:v>Espanha</x:v>
      </x:c>
      <x:c r="I92" s="26" t="str">
        <x:v>Europa</x:v>
      </x:c>
      <x:c r="J92" s="30" t="str">
        <x:v>Não informado</x:v>
      </x:c>
      <x:c r="K92" s="26" t="n">
        <x:v>2026</x:v>
      </x:c>
      <x:c r="L92" s="38" t="str">
        <x:v>https://festivalpanoramic.cat/en/project/open-panoramic-2026-open-call/</x:v>
      </x:c>
      <x:c r="M92" s="26" t="str">
        <x:v>Inglês</x:v>
      </x:c>
      <x:c r="N92" s="26" t="str">
        <x:v>Internacional</x:v>
      </x:c>
      <x:c r="O92" s="26" t="str">
        <x:v>Criadores internacionais com 18 anos ou mais; categorias de imagem fixa, ensaio audiovisual, instalação e outros formatos.</x:v>
      </x:c>
      <x:c r="P92" s="26" t="str">
        <x:v>Não informado</x:v>
      </x:c>
      <x:c r="Q92" s="32"/>
      <x:c r="R92" s="26"/>
      <x:c r="S92" s="26" t="str">
        <x:v>Projetos selecionados integram a exposição do Panoràmic 2026.</x:v>
      </x:c>
      <x:c r="T92" s="26" t="str">
        <x:v>Não informado</x:v>
      </x:c>
      <x:c r="U92" s="26"/>
      <x:c r="V92" s="34"/>
      <x:c r="W92" s="34"/>
      <x:c r="X92" s="36"/>
      <x:c r="Y92" s="26" t="str">
        <x:v>Não informado</x:v>
      </x:c>
      <x:c r="Z92" s="26"/>
      <x:c r="AA92" s="26" t="str">
        <x:v>Não informado</x:v>
      </x:c>
      <x:c r="AB92" s="26"/>
      <x:c r="AC92" s="26" t="str">
        <x:v>Não informado</x:v>
      </x:c>
      <x:c r="AD92" s="26"/>
      <x:c r="AE92" s="26" t="str">
        <x:v>Não informado</x:v>
      </x:c>
      <x:c r="AF92" s="26"/>
      <x:c r="AG92" s="26" t="str">
        <x:v>Não informado</x:v>
      </x:c>
      <x:c r="AH92" s="26"/>
      <x:c r="AI92" s="26" t="str">
        <x:v>Não informado</x:v>
      </x:c>
      <x:c r="AJ92" s="26" t="str">
        <x:v>Não informado</x:v>
      </x:c>
      <x:c r="AK92" s="26" t="str">
        <x:v>Não informado</x:v>
      </x:c>
      <x:c r="AL92" s="26" t="str">
        <x:v>Não informado</x:v>
      </x:c>
      <x:c r="AM92" s="26" t="str">
        <x:v>Não informado</x:v>
      </x:c>
      <x:c r="AN92" s="26" t="str">
        <x:v>Não informado</x:v>
      </x:c>
      <x:c r="AO92" s="26" t="str">
        <x:v>Não informado</x:v>
      </x:c>
      <x:c r="AP92" s="26" t="str">
        <x:v>Não informado</x:v>
      </x:c>
      <x:c r="AQ92" s="26" t="str">
        <x:v>Não informado</x:v>
      </x:c>
      <x:c r="AR92" s="26" t="str">
        <x:v>Não informado</x:v>
      </x:c>
      <x:c r="AS92" s="26" t="str">
        <x:v>Não informado</x:v>
      </x:c>
      <x:c r="AT92" s="26" t="str">
        <x:v>Não</x:v>
      </x:c>
      <x:c r="AU92" s="26" t="str">
        <x:v>Não informado</x:v>
      </x:c>
      <x:c r="AV92" s="26" t="str">
        <x:v>Não informado</x:v>
      </x:c>
      <x:c r="AW92" s="26" t="str">
        <x:v>A fonte oficial confirma as categorias e integração dos selecionados na edição 2026.</x:v>
      </x:c>
      <x:c r="AX92" s="40" t="str">
        <x:v>Fonte oficial Festival Panoràmic: Open Panoràmic 2026 para criadores 18+ e categorias de imagem/audiovisual.</x:v>
      </x:c>
      <x:c r="AY92" s="34" t="n">
        <x:f>COUNTIF(T92,"Obrigatório")+COUNTIF(Y92,"Obrigatório")+COUNTIF(AA92,"Obrigatório")+COUNTIF(AC92,"Obrigatório")+COUNTIF(AE92,"Obrigatório")+COUNTIF(AG92,"Obrigatório")+COUNTIF(AI92,"Obrigatório")+COUNTIF(AJ92,"Obrigatório")+COUNTIF(AK92,"Obrigatório")+COUNTIF(AL92,"Obrigatório")+COUNTIF(AM92,"Obrigatório")+COUNTIF(AN92,"Obrigatório")+COUNTIF(AO92,"Obrigatório")+COUNTIF(AP92,"Obrigatório")+COUNTIF(AQ92,"Obrigatório")+COUNTIF(AR92,"Obrigatório")</x:f>
        <x:v>0</x:v>
      </x:c>
      <x:c r="AZ92" s="26" t="str">
        <x:v>OK</x:v>
      </x:c>
      <x:c r="BA92" s="71"/>
      <x:c r="BB92" s="71"/>
      <x:c r="BC92" s="71"/>
      <x:c r="BD92" s="71"/>
      <x:c r="BE92" s="71"/>
      <x:c r="BF92" s="71" t="str">
        <x:v>Não informado</x:v>
      </x:c>
      <x:c r="BG92" s="71" t="str">
        <x:v>Não</x:v>
      </x:c>
      <x:c r="BH92" s="71" t="str">
        <x:v>Não informado</x:v>
      </x:c>
      <x:c r="BI92" s="71"/>
      <x:c r="BJ92" s="71"/>
      <x:c r="BK92" s="71"/>
      <x:c r="BL92" s="71"/>
      <x:c r="BM92" s="71" t="str">
        <x:v>Não informado</x:v>
      </x:c>
      <x:c r="BN92" s="71"/>
      <x:c r="BO92" s="71"/>
      <x:c r="BP92" s="71" t="str">
        <x:v>Participação em exposição do festival.</x:v>
      </x:c>
      <x:c r="BQ92" s="71"/>
    </x:row>
    <x:row r="93" ht="30" customHeight="1">
      <x:c r="A93" s="26" t="n">
        <x:v>92</x:v>
      </x:c>
      <x:c r="B93" s="26" t="str">
        <x:v>Conferido</x:v>
      </x:c>
      <x:c r="C93" s="63" t="n">
        <x:v>46297</x:v>
      </x:c>
      <x:c r="D93" s="26" t="str">
        <x:v>ArtCan Gallery 2026 Gallery Submissions</x:v>
      </x:c>
      <x:c r="E93" s="26" t="str">
        <x:v>ArtCan Gallery</x:v>
      </x:c>
      <x:c r="F93" s="26" t="str">
        <x:v>Galeria / Representação</x:v>
      </x:c>
      <x:c r="G93" s="26" t="str">
        <x:v>Submissão de portfólio / proposta de galeria</x:v>
      </x:c>
      <x:c r="H93" s="26" t="str">
        <x:v>Canadá</x:v>
      </x:c>
      <x:c r="I93" s="26" t="str">
        <x:v>América do Norte</x:v>
      </x:c>
      <x:c r="J93" s="30" t="str">
        <x:v>30/09/2026</x:v>
      </x:c>
      <x:c r="K93" s="26" t="n">
        <x:v>2026</x:v>
      </x:c>
      <x:c r="L93" s="38" t="str">
        <x:v>https://artcan.com/news/</x:v>
      </x:c>
      <x:c r="M93" s="26" t="str">
        <x:v>Inglês</x:v>
      </x:c>
      <x:c r="N93" s="26" t="str">
        <x:v>Internacional</x:v>
      </x:c>
      <x:c r="O93" s="26" t="str">
        <x:v>Artistas elegíveis segundo a chamada aberta da galeria.</x:v>
      </x:c>
      <x:c r="P93" s="26" t="str">
        <x:v>Não informado</x:v>
      </x:c>
      <x:c r="Q93" s="32"/>
      <x:c r="R93" s="26"/>
      <x:c r="S93" s="26" t="str">
        <x:v>Possibilidade de exposição/colaboração com a galeria conforme seleção.</x:v>
      </x:c>
      <x:c r="T93" s="26" t="str">
        <x:v>Obrigatório</x:v>
      </x:c>
      <x:c r="U93" s="26"/>
      <x:c r="V93" s="34"/>
      <x:c r="W93" s="34"/>
      <x:c r="X93" s="36" t="n">
        <x:v>5</x:v>
      </x:c>
      <x:c r="Y93" s="26" t="str">
        <x:v>Obrigatório</x:v>
      </x:c>
      <x:c r="Z93" s="26"/>
      <x:c r="AA93" s="26" t="str">
        <x:v>Obrigatório</x:v>
      </x:c>
      <x:c r="AB93" s="26"/>
      <x:c r="AC93" s="26" t="str">
        <x:v>Não informado</x:v>
      </x:c>
      <x:c r="AD93" s="26"/>
      <x:c r="AE93" s="26" t="str">
        <x:v>Não informado</x:v>
      </x:c>
      <x:c r="AF93" s="26"/>
      <x:c r="AG93" s="26" t="str">
        <x:v>Obrigatório</x:v>
      </x:c>
      <x:c r="AH93" s="26"/>
      <x:c r="AI93" s="26" t="str">
        <x:v>Não informado</x:v>
      </x:c>
      <x:c r="AJ93" s="26" t="str">
        <x:v>Não informado</x:v>
      </x:c>
      <x:c r="AK93" s="26" t="str">
        <x:v>Não informado</x:v>
      </x:c>
      <x:c r="AL93" s="26" t="str">
        <x:v>Não informado</x:v>
      </x:c>
      <x:c r="AM93" s="26" t="str">
        <x:v>Não informado</x:v>
      </x:c>
      <x:c r="AN93" s="26" t="str">
        <x:v>Opcional</x:v>
      </x:c>
      <x:c r="AO93" s="26" t="str">
        <x:v>Opcional</x:v>
      </x:c>
      <x:c r="AP93" s="26" t="str">
        <x:v>Não informado</x:v>
      </x:c>
      <x:c r="AQ93" s="26" t="str">
        <x:v>Não informado</x:v>
      </x:c>
      <x:c r="AR93" s="26" t="str">
        <x:v>Não informado</x:v>
      </x:c>
      <x:c r="AS93" s="26" t="str">
        <x:v>Não informado</x:v>
      </x:c>
      <x:c r="AT93" s="26" t="str">
        <x:v>Não</x:v>
      </x:c>
      <x:c r="AU93" s="26" t="str">
        <x:v>Não informado</x:v>
      </x:c>
      <x:c r="AV93" s="26" t="str">
        <x:v>Não</x:v>
      </x:c>
      <x:c r="AW93" s="26" t="str">
        <x:v>Submissão por e-mail com bio, breve proposta para galeria, 5–10 imagens, CV e website/social se disponível.</x:v>
      </x:c>
      <x:c r="AX93" s="40" t="str">
        <x:v>Fonte oficial ArtCan Gallery: deadline 30/09/2026 e checklist de submissão publicado.</x:v>
      </x:c>
      <x:c r="AY93" s="34" t="n">
        <x:f>COUNTIF(T93,"Obrigatório")+COUNTIF(Y93,"Obrigatório")+COUNTIF(AA93,"Obrigatório")+COUNTIF(AC93,"Obrigatório")+COUNTIF(AE93,"Obrigatório")+COUNTIF(AG93,"Obrigatório")+COUNTIF(AI93,"Obrigatório")+COUNTIF(AJ93,"Obrigatório")+COUNTIF(AK93,"Obrigatório")+COUNTIF(AL93,"Obrigatório")+COUNTIF(AM93,"Obrigatório")+COUNTIF(AN93,"Obrigatório")+COUNTIF(AO93,"Obrigatório")+COUNTIF(AP93,"Obrigatório")+COUNTIF(AQ93,"Obrigatório")+COUNTIF(AR93,"Obrigatório")</x:f>
        <x:v>4</x:v>
      </x:c>
      <x:c r="AZ93" s="26" t="str">
        <x:v>OK</x:v>
      </x:c>
      <x:c r="BA93" s="71" t="n">
        <x:v>10</x:v>
      </x:c>
      <x:c r="BB93" s="71"/>
      <x:c r="BC93" s="71"/>
      <x:c r="BD93" s="71"/>
      <x:c r="BE93" s="71"/>
      <x:c r="BF93" s="71" t="str">
        <x:v>Não informado</x:v>
      </x:c>
      <x:c r="BG93" s="71" t="str">
        <x:v>Não</x:v>
      </x:c>
      <x:c r="BH93" s="71" t="str">
        <x:v>Não informado</x:v>
      </x:c>
      <x:c r="BI93" s="71"/>
      <x:c r="BJ93" s="71"/>
      <x:c r="BK93" s="71"/>
      <x:c r="BL93" s="71"/>
      <x:c r="BM93" s="71" t="str">
        <x:v>Não informado</x:v>
      </x:c>
      <x:c r="BN93" s="71"/>
      <x:c r="BO93" s="71"/>
      <x:c r="BP93" s="71"/>
      <x:c r="BQ93" s="71" t="str">
        <x:v>5–10 imagens de trabalhos atuais.</x:v>
      </x:c>
    </x:row>
    <x:row r="94" ht="30" customHeight="1">
      <x:c r="A94" s="26" t="n">
        <x:v>93</x:v>
      </x:c>
      <x:c r="B94" s="26" t="str">
        <x:v>Conferido</x:v>
      </x:c>
      <x:c r="C94" s="63" t="n">
        <x:v>46297</x:v>
      </x:c>
      <x:c r="D94" s="26" t="str">
        <x:v>ORAC Gallery Chicago Open Call 2026</x:v>
      </x:c>
      <x:c r="E94" s="26" t="str">
        <x:v>ORAC Gallery</x:v>
      </x:c>
      <x:c r="F94" s="26" t="str">
        <x:v>Galeria / Representação</x:v>
      </x:c>
      <x:c r="G94" s="26" t="str">
        <x:v>Seleção para feira internacional / representação de vendas</x:v>
      </x:c>
      <x:c r="H94" s="26" t="str">
        <x:v>Não informado</x:v>
      </x:c>
      <x:c r="I94" s="26" t="str">
        <x:v>Não informado</x:v>
      </x:c>
      <x:c r="J94" s="30" t="str">
        <x:v>10/09/2026 23:59 CEST</x:v>
      </x:c>
      <x:c r="K94" s="26" t="n">
        <x:v>2026</x:v>
      </x:c>
      <x:c r="L94" s="38" t="str">
        <x:v>https://www.oracgallery.com/chicago-open-call</x:v>
      </x:c>
      <x:c r="M94" s="26" t="str">
        <x:v>Inglês</x:v>
      </x:c>
      <x:c r="N94" s="26" t="str">
        <x:v>Internacional</x:v>
      </x:c>
      <x:c r="O94" s="26" t="str">
        <x:v>Artistas com prática profissional desenvolvida e trabalho adequado a feira internacional de arte contemporânea.</x:v>
      </x:c>
      <x:c r="P94" s="26" t="str">
        <x:v>Sim</x:v>
      </x:c>
      <x:c r="Q94" s="32" t="n">
        <x:v>20</x:v>
      </x:c>
      <x:c r="R94" s="26" t="str">
        <x:v>EUR</x:v>
      </x:c>
      <x:c r="S94" s="26" t="str">
        <x:v>Apresentação em feira, curadoria, instalação, representação e suporte de vendas; sem fee adicional para selecionados.</x:v>
      </x:c>
      <x:c r="T94" s="26" t="str">
        <x:v>Obrigatório</x:v>
      </x:c>
      <x:c r="U94" s="26"/>
      <x:c r="V94" s="34"/>
      <x:c r="W94" s="34" t="n">
        <x:v>4</x:v>
      </x:c>
      <x:c r="X94" s="36"/>
      <x:c r="Y94" s="26" t="str">
        <x:v>Obrigatório</x:v>
      </x:c>
      <x:c r="Z94" s="26"/>
      <x:c r="AA94" s="26" t="str">
        <x:v>Obrigatório</x:v>
      </x:c>
      <x:c r="AB94" s="26"/>
      <x:c r="AC94" s="26" t="str">
        <x:v>Obrigatório</x:v>
      </x:c>
      <x:c r="AD94" s="26"/>
      <x:c r="AE94" s="26" t="str">
        <x:v>Não informado</x:v>
      </x:c>
      <x:c r="AF94" s="26"/>
      <x:c r="AG94" s="26" t="str">
        <x:v>Não informado</x:v>
      </x:c>
      <x:c r="AH94" s="26"/>
      <x:c r="AI94" s="26" t="str">
        <x:v>Obrigatório</x:v>
      </x:c>
      <x:c r="AJ94" s="26" t="str">
        <x:v>Não informado</x:v>
      </x:c>
      <x:c r="AK94" s="26" t="str">
        <x:v>Não informado</x:v>
      </x:c>
      <x:c r="AL94" s="26" t="str">
        <x:v>Não informado</x:v>
      </x:c>
      <x:c r="AM94" s="26" t="str">
        <x:v>Não informado</x:v>
      </x:c>
      <x:c r="AN94" s="26" t="str">
        <x:v>Obrigatório</x:v>
      </x:c>
      <x:c r="AO94" s="26" t="str">
        <x:v>Obrigatório</x:v>
      </x:c>
      <x:c r="AP94" s="26" t="str">
        <x:v>Não informado</x:v>
      </x:c>
      <x:c r="AQ94" s="26" t="str">
        <x:v>Não informado</x:v>
      </x:c>
      <x:c r="AR94" s="26" t="str">
        <x:v>Não informado</x:v>
      </x:c>
      <x:c r="AS94" s="26" t="str">
        <x:v>Não informado</x:v>
      </x:c>
      <x:c r="AT94" s="26" t="str">
        <x:v>Não</x:v>
      </x:c>
      <x:c r="AU94" s="26" t="str">
        <x:v>Não informado</x:v>
      </x:c>
      <x:c r="AV94" s="26" t="str">
        <x:v>Não informado</x:v>
      </x:c>
      <x:c r="AW94" s="26" t="str">
        <x:v>Pelo menos uma obra deve estar fisicamente disponível. Candidatura inclui preços de venda e dados técnicos/logísticos.</x:v>
      </x:c>
      <x:c r="AX94" s="40" t="str">
        <x:v>Fonte oficial ORAC: deadline 10/09/2026, taxa €20, CV, bio, statement, portfólio e até 4 obras.</x:v>
      </x:c>
      <x:c r="AY94" s="34" t="n">
        <x:f>COUNTIF(T94,"Obrigatório")+COUNTIF(Y94,"Obrigatório")+COUNTIF(AA94,"Obrigatório")+COUNTIF(AC94,"Obrigatório")+COUNTIF(AE94,"Obrigatório")+COUNTIF(AG94,"Obrigatório")+COUNTIF(AI94,"Obrigatório")+COUNTIF(AJ94,"Obrigatório")+COUNTIF(AK94,"Obrigatório")+COUNTIF(AL94,"Obrigatório")+COUNTIF(AM94,"Obrigatório")+COUNTIF(AN94,"Obrigatório")+COUNTIF(AO94,"Obrigatório")+COUNTIF(AP94,"Obrigatório")+COUNTIF(AQ94,"Obrigatório")+COUNTIF(AR94,"Obrigatório")</x:f>
        <x:v>7</x:v>
      </x:c>
      <x:c r="AZ94" s="26" t="str">
        <x:v>OK</x:v>
      </x:c>
      <x:c r="BA94" s="71"/>
      <x:c r="BB94" s="71"/>
      <x:c r="BC94" s="71"/>
      <x:c r="BD94" s="71"/>
      <x:c r="BE94" s="71"/>
      <x:c r="BF94" s="71" t="str">
        <x:v>Fixa</x:v>
      </x:c>
      <x:c r="BG94" s="71" t="str">
        <x:v>Não</x:v>
      </x:c>
      <x:c r="BH94" s="71" t="str">
        <x:v>Não informado</x:v>
      </x:c>
      <x:c r="BI94" s="71"/>
      <x:c r="BJ94" s="71"/>
      <x:c r="BK94" s="71"/>
      <x:c r="BL94" s="71"/>
      <x:c r="BM94" s="71" t="str">
        <x:v>Não informado</x:v>
      </x:c>
      <x:c r="BN94" s="71"/>
      <x:c r="BO94" s="71"/>
      <x:c r="BP94" s="71" t="str">
        <x:v>Espaço em feira, curadoria, instalação, representação e sales support.</x:v>
      </x:c>
      <x:c r="BQ94" s="71"/>
    </x:row>
    <x:row r="95" ht="30" customHeight="1">
      <x:c r="A95" s="26" t="n">
        <x:v>94</x:v>
      </x:c>
      <x:c r="B95" s="26" t="str">
        <x:v>Conferido</x:v>
      </x:c>
      <x:c r="C95" s="63" t="n">
        <x:v>46297</x:v>
      </x:c>
      <x:c r="D95" s="26" t="str">
        <x:v>FJORD Gallery 2026 Open Call</x:v>
      </x:c>
      <x:c r="E95" s="26" t="str">
        <x:v>FJORD Gallery</x:v>
      </x:c>
      <x:c r="F95" s="26" t="str">
        <x:v>Galeria / Representação</x:v>
      </x:c>
      <x:c r="G95" s="26" t="str">
        <x:v>Open call para exposição coletiva ou solo</x:v>
      </x:c>
      <x:c r="H95" s="26" t="str">
        <x:v>Estados Unidos</x:v>
      </x:c>
      <x:c r="I95" s="26" t="str">
        <x:v>América do Norte</x:v>
      </x:c>
      <x:c r="J95" s="30" t="str">
        <x:v>22/06/2026 23:59 EST</x:v>
      </x:c>
      <x:c r="K95" s="26" t="n">
        <x:v>2026</x:v>
      </x:c>
      <x:c r="L95" s="38" t="str">
        <x:v>https://fjordspace.com/Open-Call</x:v>
      </x:c>
      <x:c r="M95" s="26" t="str">
        <x:v>Inglês</x:v>
      </x:c>
      <x:c r="N95" s="26" t="str">
        <x:v>Internacional</x:v>
      </x:c>
      <x:c r="O95" s="26" t="str">
        <x:v>Artistas de todos os meios; artistas internacionais e de fora de Philadelphia são aceitos e responsáveis pelo envio da obra.</x:v>
      </x:c>
      <x:c r="P95" s="26" t="str">
        <x:v>Não informado</x:v>
      </x:c>
      <x:c r="Q95" s="32"/>
      <x:c r="R95" s="26"/>
      <x:c r="S95" s="26" t="str">
        <x:v>Possibilidade de participação em exposição coletiva 2026 ou solo 2027.</x:v>
      </x:c>
      <x:c r="T95" s="26" t="str">
        <x:v>Não informado</x:v>
      </x:c>
      <x:c r="U95" s="26"/>
      <x:c r="V95" s="34"/>
      <x:c r="W95" s="34"/>
      <x:c r="X95" s="36"/>
      <x:c r="Y95" s="26" t="str">
        <x:v>Não informado</x:v>
      </x:c>
      <x:c r="Z95" s="26"/>
      <x:c r="AA95" s="26" t="str">
        <x:v>Não informado</x:v>
      </x:c>
      <x:c r="AB95" s="26"/>
      <x:c r="AC95" s="26" t="str">
        <x:v>Não informado</x:v>
      </x:c>
      <x:c r="AD95" s="26"/>
      <x:c r="AE95" s="26" t="str">
        <x:v>Não informado</x:v>
      </x:c>
      <x:c r="AF95" s="26"/>
      <x:c r="AG95" s="26" t="str">
        <x:v>Não informado</x:v>
      </x:c>
      <x:c r="AH95" s="26"/>
      <x:c r="AI95" s="26" t="str">
        <x:v>Não informado</x:v>
      </x:c>
      <x:c r="AJ95" s="26" t="str">
        <x:v>Não informado</x:v>
      </x:c>
      <x:c r="AK95" s="26" t="str">
        <x:v>Não informado</x:v>
      </x:c>
      <x:c r="AL95" s="26" t="str">
        <x:v>Não informado</x:v>
      </x:c>
      <x:c r="AM95" s="26" t="str">
        <x:v>Não informado</x:v>
      </x:c>
      <x:c r="AN95" s="26" t="str">
        <x:v>Não informado</x:v>
      </x:c>
      <x:c r="AO95" s="26" t="str">
        <x:v>Não informado</x:v>
      </x:c>
      <x:c r="AP95" s="26" t="str">
        <x:v>Não informado</x:v>
      </x:c>
      <x:c r="AQ95" s="26" t="str">
        <x:v>Não informado</x:v>
      </x:c>
      <x:c r="AR95" s="26" t="str">
        <x:v>Não informado</x:v>
      </x:c>
      <x:c r="AS95" s="26" t="str">
        <x:v>Não informado</x:v>
      </x:c>
      <x:c r="AT95" s="26" t="str">
        <x:v>Não</x:v>
      </x:c>
      <x:c r="AU95" s="26" t="str">
        <x:v>Não informado</x:v>
      </x:c>
      <x:c r="AV95" s="26" t="str">
        <x:v>Não informado</x:v>
      </x:c>
      <x:c r="AW95" s="26" t="str">
        <x:v>Group show 22/08–26/09/2026 ou solo 08/05–12/06/2027.</x:v>
      </x:c>
      <x:c r="AX95" s="40" t="str">
        <x:v>Fonte oficial FJORD: deadline 22/06/2026, todos os meios e artistas internacionais aceitos.</x:v>
      </x:c>
      <x:c r="AY95" s="34" t="n">
        <x:f>COUNTIF(T95,"Obrigatório")+COUNTIF(Y95,"Obrigatório")+COUNTIF(AA95,"Obrigatório")+COUNTIF(AC95,"Obrigatório")+COUNTIF(AE95,"Obrigatório")+COUNTIF(AG95,"Obrigatório")+COUNTIF(AI95,"Obrigatório")+COUNTIF(AJ95,"Obrigatório")+COUNTIF(AK95,"Obrigatório")+COUNTIF(AL95,"Obrigatório")+COUNTIF(AM95,"Obrigatório")+COUNTIF(AN95,"Obrigatório")+COUNTIF(AO95,"Obrigatório")+COUNTIF(AP95,"Obrigatório")+COUNTIF(AQ95,"Obrigatório")+COUNTIF(AR95,"Obrigatório")</x:f>
        <x:v>0</x:v>
      </x:c>
      <x:c r="AZ95" s="26" t="str">
        <x:v>OK</x:v>
      </x:c>
      <x:c r="BA95" s="71"/>
      <x:c r="BB95" s="71"/>
      <x:c r="BC95" s="71"/>
      <x:c r="BD95" s="71"/>
      <x:c r="BE95" s="71"/>
      <x:c r="BF95" s="71" t="str">
        <x:v>Não informado</x:v>
      </x:c>
      <x:c r="BG95" s="71" t="str">
        <x:v>Não</x:v>
      </x:c>
      <x:c r="BH95" s="71" t="str">
        <x:v>Não informado</x:v>
      </x:c>
      <x:c r="BI95" s="71"/>
      <x:c r="BJ95" s="71"/>
      <x:c r="BK95" s="71"/>
      <x:c r="BL95" s="71"/>
      <x:c r="BM95" s="71" t="str">
        <x:v>Não informado</x:v>
      </x:c>
      <x:c r="BN95" s="71"/>
      <x:c r="BO95" s="71"/>
      <x:c r="BP95" s="71" t="str">
        <x:v>Exposição coletiva ou exposição solo conforme seleção.</x:v>
      </x:c>
      <x:c r="BQ95" s="71"/>
    </x:row>
    <x:row r="96" ht="30" customHeight="1">
      <x:c r="A96" s="26" t="n">
        <x:v>95</x:v>
      </x:c>
      <x:c r="B96" s="26" t="str">
        <x:v>Conferido</x:v>
      </x:c>
      <x:c r="C96" s="63" t="n">
        <x:v>46297</x:v>
      </x:c>
      <x:c r="D96" s="26" t="str">
        <x:v>A Space Gallery Fall 2026 Open Call – Solo Exhibition</x:v>
      </x:c>
      <x:c r="E96" s="26" t="str">
        <x:v>A Space Gallery</x:v>
      </x:c>
      <x:c r="F96" s="26" t="str">
        <x:v>Galeria / Representação</x:v>
      </x:c>
      <x:c r="G96" s="26" t="str">
        <x:v>Open call para exposição individual</x:v>
      </x:c>
      <x:c r="H96" s="26" t="str">
        <x:v>Estados Unidos</x:v>
      </x:c>
      <x:c r="I96" s="26" t="str">
        <x:v>América do Norte</x:v>
      </x:c>
      <x:c r="J96" s="30" t="str">
        <x:v>01/09/2026</x:v>
      </x:c>
      <x:c r="K96" s="26" t="n">
        <x:v>2026</x:v>
      </x:c>
      <x:c r="L96" s="38" t="str">
        <x:v>https://www.aspacegallery.net/fall2026opencallsoloexhibition</x:v>
      </x:c>
      <x:c r="M96" s="26" t="str">
        <x:v>Inglês</x:v>
      </x:c>
      <x:c r="N96" s="26" t="str">
        <x:v>Internacional</x:v>
      </x:c>
      <x:c r="O96" s="26" t="str">
        <x:v>Artistas dos EUA e internacionais, em qualquer fase da carreira; a galeria encoraja grupos sub-representados.</x:v>
      </x:c>
      <x:c r="P96" s="26" t="str">
        <x:v>Sim</x:v>
      </x:c>
      <x:c r="Q96" s="32" t="n">
        <x:v>35</x:v>
      </x:c>
      <x:c r="R96" s="26" t="str">
        <x:v>USD</x:v>
      </x:c>
      <x:c r="S96" s="26" t="str">
        <x:v>Exposição individual para artista selecionado.</x:v>
      </x:c>
      <x:c r="T96" s="26" t="str">
        <x:v>Obrigatório</x:v>
      </x:c>
      <x:c r="U96" s="26" t="str">
        <x:v>Upload de imagens</x:v>
      </x:c>
      <x:c r="V96" s="34"/>
      <x:c r="W96" s="34"/>
      <x:c r="X96" s="36" t="n">
        <x:v>5</x:v>
      </x:c>
      <x:c r="Y96" s="26" t="str">
        <x:v>Não informado</x:v>
      </x:c>
      <x:c r="Z96" s="26"/>
      <x:c r="AA96" s="26" t="str">
        <x:v>Não informado</x:v>
      </x:c>
      <x:c r="AB96" s="26"/>
      <x:c r="AC96" s="26" t="str">
        <x:v>Não informado</x:v>
      </x:c>
      <x:c r="AD96" s="26"/>
      <x:c r="AE96" s="26" t="str">
        <x:v>Não informado</x:v>
      </x:c>
      <x:c r="AF96" s="26"/>
      <x:c r="AG96" s="26" t="str">
        <x:v>Não informado</x:v>
      </x:c>
      <x:c r="AH96" s="26"/>
      <x:c r="AI96" s="26" t="str">
        <x:v>Não informado</x:v>
      </x:c>
      <x:c r="AJ96" s="26" t="str">
        <x:v>Não informado</x:v>
      </x:c>
      <x:c r="AK96" s="26" t="str">
        <x:v>Não informado</x:v>
      </x:c>
      <x:c r="AL96" s="26" t="str">
        <x:v>Não informado</x:v>
      </x:c>
      <x:c r="AM96" s="26" t="str">
        <x:v>Não informado</x:v>
      </x:c>
      <x:c r="AN96" s="26" t="str">
        <x:v>Não informado</x:v>
      </x:c>
      <x:c r="AO96" s="26" t="str">
        <x:v>Não informado</x:v>
      </x:c>
      <x:c r="AP96" s="26" t="str">
        <x:v>Opcional</x:v>
      </x:c>
      <x:c r="AQ96" s="26" t="str">
        <x:v>Não informado</x:v>
      </x:c>
      <x:c r="AR96" s="26" t="str">
        <x:v>Não informado</x:v>
      </x:c>
      <x:c r="AS96" s="26" t="str">
        <x:v>Não informado</x:v>
      </x:c>
      <x:c r="AT96" s="26" t="str">
        <x:v>Não</x:v>
      </x:c>
      <x:c r="AU96" s="26" t="str">
        <x:v>Não informado</x:v>
      </x:c>
      <x:c r="AV96" s="26" t="str">
        <x:v>Não informado</x:v>
      </x:c>
      <x:c r="AW96" s="26" t="str">
        <x:v>Submeter exatamente 5 imagens JPG/JPEG; para vídeo, still e clip de até 2 minutos.</x:v>
      </x:c>
      <x:c r="AX96" s="40" t="str">
        <x:v>Fonte oficial A Space Gallery: deadline 01/09/2026, taxa US$35 e exatamente 5 imagens.</x:v>
      </x:c>
      <x:c r="AY96" s="34" t="n">
        <x:f>COUNTIF(T96,"Obrigatório")+COUNTIF(Y96,"Obrigatório")+COUNTIF(AA96,"Obrigatório")+COUNTIF(AC96,"Obrigatório")+COUNTIF(AE96,"Obrigatório")+COUNTIF(AG96,"Obrigatório")+COUNTIF(AI96,"Obrigatório")+COUNTIF(AJ96,"Obrigatório")+COUNTIF(AK96,"Obrigatório")+COUNTIF(AL96,"Obrigatório")+COUNTIF(AM96,"Obrigatório")+COUNTIF(AN96,"Obrigatório")+COUNTIF(AO96,"Obrigatório")+COUNTIF(AP96,"Obrigatório")+COUNTIF(AQ96,"Obrigatório")+COUNTIF(AR96,"Obrigatório")</x:f>
        <x:v>1</x:v>
      </x:c>
      <x:c r="AZ96" s="26" t="str">
        <x:v>OK</x:v>
      </x:c>
      <x:c r="BA96" s="71" t="n">
        <x:v>5</x:v>
      </x:c>
      <x:c r="BB96" s="71"/>
      <x:c r="BC96" s="71"/>
      <x:c r="BD96" s="71"/>
      <x:c r="BE96" s="71"/>
      <x:c r="BF96" s="71" t="str">
        <x:v>Fixa</x:v>
      </x:c>
      <x:c r="BG96" s="71" t="str">
        <x:v>Não</x:v>
      </x:c>
      <x:c r="BH96" s="71" t="str">
        <x:v>Não informado</x:v>
      </x:c>
      <x:c r="BI96" s="71"/>
      <x:c r="BJ96" s="71"/>
      <x:c r="BK96" s="71"/>
      <x:c r="BL96" s="71"/>
      <x:c r="BM96" s="71" t="str">
        <x:v>Não informado</x:v>
      </x:c>
      <x:c r="BN96" s="71"/>
      <x:c r="BO96" s="71"/>
      <x:c r="BP96" s="71" t="str">
        <x:v>Exposição individual.</x:v>
      </x:c>
      <x:c r="BQ96" s="71" t="str">
        <x:v>Exatamente 5 imagens; vídeo pode incluir still + clip ≤2 min.</x:v>
      </x:c>
    </x:row>
    <x:row r="97" ht="30" customHeight="1">
      <x:c r="A97" s="26" t="n">
        <x:v>96</x:v>
      </x:c>
      <x:c r="B97" s="26" t="str">
        <x:v>Conferido</x:v>
      </x:c>
      <x:c r="C97" s="63" t="n">
        <x:v>46297</x:v>
      </x:c>
      <x:c r="D97" s="26" t="str">
        <x:v>The Untitled Space Solo Exhibition Open Call Fall/Winter 2026</x:v>
      </x:c>
      <x:c r="E97" s="26" t="str">
        <x:v>The Untitled Space</x:v>
      </x:c>
      <x:c r="F97" s="26" t="str">
        <x:v>Galeria / Representação</x:v>
      </x:c>
      <x:c r="G97" s="26" t="str">
        <x:v>Open call para exposição individual</x:v>
      </x:c>
      <x:c r="H97" s="26" t="str">
        <x:v>Estados Unidos</x:v>
      </x:c>
      <x:c r="I97" s="26" t="str">
        <x:v>América do Norte</x:v>
      </x:c>
      <x:c r="J97" s="30" t="str">
        <x:v>Não informado</x:v>
      </x:c>
      <x:c r="K97" s="26" t="n">
        <x:v>2026</x:v>
      </x:c>
      <x:c r="L97" s="38" t="str">
        <x:v>https://untitled-space.art/blogs/news/artist-open-call-the-untitled-space-solo-exhibition-fall-winter-2026</x:v>
      </x:c>
      <x:c r="M97" s="26" t="str">
        <x:v>Inglês</x:v>
      </x:c>
      <x:c r="N97" s="26" t="str">
        <x:v>Internacional</x:v>
      </x:c>
      <x:c r="O97" s="26" t="str">
        <x:v>Artistas elegíveis segundo a open call da galeria.</x:v>
      </x:c>
      <x:c r="P97" s="26" t="str">
        <x:v>Não informado</x:v>
      </x:c>
      <x:c r="Q97" s="32"/>
      <x:c r="R97" s="26"/>
      <x:c r="S97" s="26" t="str">
        <x:v>Exposição individual exclusiva, feature na Artsy, artigo na Untitled Magazine e promoção.</x:v>
      </x:c>
      <x:c r="T97" s="26" t="str">
        <x:v>Não informado</x:v>
      </x:c>
      <x:c r="U97" s="26"/>
      <x:c r="V97" s="34"/>
      <x:c r="W97" s="34"/>
      <x:c r="X97" s="36"/>
      <x:c r="Y97" s="26" t="str">
        <x:v>Não informado</x:v>
      </x:c>
      <x:c r="Z97" s="26"/>
      <x:c r="AA97" s="26" t="str">
        <x:v>Não informado</x:v>
      </x:c>
      <x:c r="AB97" s="26"/>
      <x:c r="AC97" s="26" t="str">
        <x:v>Não informado</x:v>
      </x:c>
      <x:c r="AD97" s="26"/>
      <x:c r="AE97" s="26" t="str">
        <x:v>Não informado</x:v>
      </x:c>
      <x:c r="AF97" s="26"/>
      <x:c r="AG97" s="26" t="str">
        <x:v>Não informado</x:v>
      </x:c>
      <x:c r="AH97" s="26"/>
      <x:c r="AI97" s="26" t="str">
        <x:v>Não informado</x:v>
      </x:c>
      <x:c r="AJ97" s="26" t="str">
        <x:v>Não informado</x:v>
      </x:c>
      <x:c r="AK97" s="26" t="str">
        <x:v>Não informado</x:v>
      </x:c>
      <x:c r="AL97" s="26" t="str">
        <x:v>Não informado</x:v>
      </x:c>
      <x:c r="AM97" s="26" t="str">
        <x:v>Não informado</x:v>
      </x:c>
      <x:c r="AN97" s="26" t="str">
        <x:v>Não informado</x:v>
      </x:c>
      <x:c r="AO97" s="26" t="str">
        <x:v>Não informado</x:v>
      </x:c>
      <x:c r="AP97" s="26" t="str">
        <x:v>Não informado</x:v>
      </x:c>
      <x:c r="AQ97" s="26" t="str">
        <x:v>Não informado</x:v>
      </x:c>
      <x:c r="AR97" s="26" t="str">
        <x:v>Não informado</x:v>
      </x:c>
      <x:c r="AS97" s="26" t="str">
        <x:v>Não informado</x:v>
      </x:c>
      <x:c r="AT97" s="26" t="str">
        <x:v>Não</x:v>
      </x:c>
      <x:c r="AU97" s="26" t="str">
        <x:v>Não informado</x:v>
      </x:c>
      <x:c r="AV97" s="26" t="str">
        <x:v>Não informado</x:v>
      </x:c>
      <x:c r="AW97" s="26" t="str">
        <x:v>Chamada publicada em 13/01/2026 para exposição Fall/Winter 2026.</x:v>
      </x:c>
      <x:c r="AX97" s="40" t="str">
        <x:v>Fonte oficial The Untitled Space: solo exhibition open call 2026 e benefícios de exposição/publicação divulgados.</x:v>
      </x:c>
      <x:c r="AY97" s="34" t="n">
        <x:f>COUNTIF(T97,"Obrigatório")+COUNTIF(Y97,"Obrigatório")+COUNTIF(AA97,"Obrigatório")+COUNTIF(AC97,"Obrigatório")+COUNTIF(AE97,"Obrigatório")+COUNTIF(AG97,"Obrigatório")+COUNTIF(AI97,"Obrigatório")+COUNTIF(AJ97,"Obrigatório")+COUNTIF(AK97,"Obrigatório")+COUNTIF(AL97,"Obrigatório")+COUNTIF(AM97,"Obrigatório")+COUNTIF(AN97,"Obrigatório")+COUNTIF(AO97,"Obrigatório")+COUNTIF(AP97,"Obrigatório")+COUNTIF(AQ97,"Obrigatório")+COUNTIF(AR97,"Obrigatório")</x:f>
        <x:v>0</x:v>
      </x:c>
      <x:c r="AZ97" s="26" t="str">
        <x:v>OK</x:v>
      </x:c>
      <x:c r="BA97" s="71"/>
      <x:c r="BB97" s="71"/>
      <x:c r="BC97" s="71"/>
      <x:c r="BD97" s="71"/>
      <x:c r="BE97" s="71"/>
      <x:c r="BF97" s="71" t="str">
        <x:v>Não informado</x:v>
      </x:c>
      <x:c r="BG97" s="71" t="str">
        <x:v>Não</x:v>
      </x:c>
      <x:c r="BH97" s="71" t="str">
        <x:v>Não informado</x:v>
      </x:c>
      <x:c r="BI97" s="71"/>
      <x:c r="BJ97" s="71"/>
      <x:c r="BK97" s="71"/>
      <x:c r="BL97" s="71"/>
      <x:c r="BM97" s="71" t="str">
        <x:v>Não informado</x:v>
      </x:c>
      <x:c r="BN97" s="71"/>
      <x:c r="BO97" s="71"/>
      <x:c r="BP97" s="71" t="str">
        <x:v>Solo exhibition, Artsy feature, Untitled Magazine article e promoção.</x:v>
      </x:c>
      <x:c r="BQ97" s="71"/>
    </x:row>
    <x:row r="98" ht="30" customHeight="1">
      <x:c r="A98" s="26" t="n">
        <x:v>97</x:v>
      </x:c>
      <x:c r="B98" s="26" t="str">
        <x:v>Conferido</x:v>
      </x:c>
      <x:c r="C98" s="63" t="n">
        <x:v>46297</x:v>
      </x:c>
      <x:c r="D98" s="26" t="str">
        <x:v>NNC Challenge 2026 Open Selection</x:v>
      </x:c>
      <x:c r="E98" s="26" t="str">
        <x:v>No Name Collective Gallery</x:v>
      </x:c>
      <x:c r="F98" s="26" t="str">
        <x:v>Galeria / Representação</x:v>
      </x:c>
      <x:c r="G98" s="26" t="str">
        <x:v>Seleção para coletivo/galeria</x:v>
      </x:c>
      <x:c r="H98" s="26" t="str">
        <x:v>Reino Unido</x:v>
      </x:c>
      <x:c r="I98" s="26" t="str">
        <x:v>Europa</x:v>
      </x:c>
      <x:c r="J98" s="30" t="str">
        <x:v>Não informado</x:v>
      </x:c>
      <x:c r="K98" s="26" t="n">
        <x:v>2026</x:v>
      </x:c>
      <x:c r="L98" s="38" t="str">
        <x:v>https://www.nonamecollectivegallery.co.uk/</x:v>
      </x:c>
      <x:c r="M98" s="26" t="str">
        <x:v>Inglês</x:v>
      </x:c>
      <x:c r="N98" s="26" t="str">
        <x:v>Internacional</x:v>
      </x:c>
      <x:c r="O98" s="26" t="str">
        <x:v>Artistas elegíveis segundo a seleção aberta anual da galeria.</x:v>
      </x:c>
      <x:c r="P98" s="26" t="str">
        <x:v>Não informado</x:v>
      </x:c>
      <x:c r="Q98" s="32"/>
      <x:c r="R98" s="26"/>
      <x:c r="S98" s="26" t="str">
        <x:v>Selecionados passam a integrar o Gallery Collective anual.</x:v>
      </x:c>
      <x:c r="T98" s="26" t="str">
        <x:v>Não informado</x:v>
      </x:c>
      <x:c r="U98" s="26"/>
      <x:c r="V98" s="34"/>
      <x:c r="W98" s="34"/>
      <x:c r="X98" s="36"/>
      <x:c r="Y98" s="26" t="str">
        <x:v>Não informado</x:v>
      </x:c>
      <x:c r="Z98" s="26"/>
      <x:c r="AA98" s="26" t="str">
        <x:v>Não informado</x:v>
      </x:c>
      <x:c r="AB98" s="26"/>
      <x:c r="AC98" s="26" t="str">
        <x:v>Não informado</x:v>
      </x:c>
      <x:c r="AD98" s="26"/>
      <x:c r="AE98" s="26" t="str">
        <x:v>Não informado</x:v>
      </x:c>
      <x:c r="AF98" s="26"/>
      <x:c r="AG98" s="26" t="str">
        <x:v>Não informado</x:v>
      </x:c>
      <x:c r="AH98" s="26"/>
      <x:c r="AI98" s="26" t="str">
        <x:v>Não informado</x:v>
      </x:c>
      <x:c r="AJ98" s="26" t="str">
        <x:v>Não informado</x:v>
      </x:c>
      <x:c r="AK98" s="26" t="str">
        <x:v>Não informado</x:v>
      </x:c>
      <x:c r="AL98" s="26" t="str">
        <x:v>Não informado</x:v>
      </x:c>
      <x:c r="AM98" s="26" t="str">
        <x:v>Não informado</x:v>
      </x:c>
      <x:c r="AN98" s="26" t="str">
        <x:v>Não informado</x:v>
      </x:c>
      <x:c r="AO98" s="26" t="str">
        <x:v>Não informado</x:v>
      </x:c>
      <x:c r="AP98" s="26" t="str">
        <x:v>Não informado</x:v>
      </x:c>
      <x:c r="AQ98" s="26" t="str">
        <x:v>Não informado</x:v>
      </x:c>
      <x:c r="AR98" s="26" t="str">
        <x:v>Não informado</x:v>
      </x:c>
      <x:c r="AS98" s="26" t="str">
        <x:v>Não informado</x:v>
      </x:c>
      <x:c r="AT98" s="26" t="str">
        <x:v>Não</x:v>
      </x:c>
      <x:c r="AU98" s="26" t="str">
        <x:v>Não informado</x:v>
      </x:c>
      <x:c r="AV98" s="26" t="str">
        <x:v>Não informado</x:v>
      </x:c>
      <x:c r="AW98" s="26" t="str">
        <x:v>A seleção 2026 funciona como porta de entrada para o coletivo anual da galeria.</x:v>
      </x:c>
      <x:c r="AX98" s="40" t="str">
        <x:v>Fonte oficial No Name Collective Gallery: 2026 Open Selection / NNC Challenge.</x:v>
      </x:c>
      <x:c r="AY98" s="34" t="n">
        <x:f>COUNTIF(T98,"Obrigatório")+COUNTIF(Y98,"Obrigatório")+COUNTIF(AA98,"Obrigatório")+COUNTIF(AC98,"Obrigatório")+COUNTIF(AE98,"Obrigatório")+COUNTIF(AG98,"Obrigatório")+COUNTIF(AI98,"Obrigatório")+COUNTIF(AJ98,"Obrigatório")+COUNTIF(AK98,"Obrigatório")+COUNTIF(AL98,"Obrigatório")+COUNTIF(AM98,"Obrigatório")+COUNTIF(AN98,"Obrigatório")+COUNTIF(AO98,"Obrigatório")+COUNTIF(AP98,"Obrigatório")+COUNTIF(AQ98,"Obrigatório")+COUNTIF(AR98,"Obrigatório")</x:f>
        <x:v>0</x:v>
      </x:c>
      <x:c r="AZ98" s="26" t="str">
        <x:v>OK</x:v>
      </x:c>
      <x:c r="BA98" s="71"/>
      <x:c r="BB98" s="71"/>
      <x:c r="BC98" s="71"/>
      <x:c r="BD98" s="71"/>
      <x:c r="BE98" s="71"/>
      <x:c r="BF98" s="71" t="str">
        <x:v>Não informado</x:v>
      </x:c>
      <x:c r="BG98" s="71" t="str">
        <x:v>Não</x:v>
      </x:c>
      <x:c r="BH98" s="71" t="str">
        <x:v>Não informado</x:v>
      </x:c>
      <x:c r="BI98" s="71"/>
      <x:c r="BJ98" s="71"/>
      <x:c r="BK98" s="71"/>
      <x:c r="BL98" s="71"/>
      <x:c r="BM98" s="71" t="str">
        <x:v>Não informado</x:v>
      </x:c>
      <x:c r="BN98" s="71"/>
      <x:c r="BO98" s="71"/>
      <x:c r="BP98" s="71" t="str">
        <x:v>Integração no Gallery Collective e oportunidades associadas.</x:v>
      </x:c>
      <x:c r="BQ98" s="71"/>
    </x:row>
    <x:row r="99" ht="30" customHeight="1">
      <x:c r="A99" s="26" t="n">
        <x:v>98</x:v>
      </x:c>
      <x:c r="B99" s="26" t="str">
        <x:v>Conferido</x:v>
      </x:c>
      <x:c r="C99" s="63" t="n">
        <x:v>46297</x:v>
      </x:c>
      <x:c r="D99" s="26" t="str">
        <x:v>The Next Narrative 2026</x:v>
      </x:c>
      <x:c r="E99" s="26" t="str">
        <x:v>Art PAN Gallery x KANA</x:v>
      </x:c>
      <x:c r="F99" s="26" t="str">
        <x:v>Galeria / Representação</x:v>
      </x:c>
      <x:c r="G99" s="26" t="str">
        <x:v>Open call para exposição individual</x:v>
      </x:c>
      <x:c r="H99" s="26" t="str">
        <x:v>Estados Unidos</x:v>
      </x:c>
      <x:c r="I99" s="26" t="str">
        <x:v>América do Norte</x:v>
      </x:c>
      <x:c r="J99" s="30" t="str">
        <x:v>31/08/2026</x:v>
      </x:c>
      <x:c r="K99" s="26" t="n">
        <x:v>2026</x:v>
      </x:c>
      <x:c r="L99" s="38" t="str">
        <x:v>https://artpan.us/</x:v>
      </x:c>
      <x:c r="M99" s="26" t="str">
        <x:v>Inglês</x:v>
      </x:c>
      <x:c r="N99" s="26" t="str">
        <x:v>Regional</x:v>
      </x:c>
      <x:c r="O99" s="26" t="str">
        <x:v>Artistas contemporâneos de Nova Iorque, Nova Jersey e áreas próximas, com pelo menos uma exposição anterior; pintura, fotografia, desenho, gravura e mixed media.</x:v>
      </x:c>
      <x:c r="P99" s="26" t="str">
        <x:v>Sim</x:v>
      </x:c>
      <x:c r="Q99" s="32" t="n">
        <x:v>20</x:v>
      </x:c>
      <x:c r="R99" s="26" t="str">
        <x:v>USD</x:v>
      </x:c>
      <x:c r="S99" s="26" t="str">
        <x:v>Exposição individual entre outubro e dezembro de 2026, promoção, documentação e programas.</x:v>
      </x:c>
      <x:c r="T99" s="26" t="str">
        <x:v>Obrigatório</x:v>
      </x:c>
      <x:c r="U99" s="26" t="str">
        <x:v>PDF ou website</x:v>
      </x:c>
      <x:c r="V99" s="34"/>
      <x:c r="W99" s="34"/>
      <x:c r="X99" s="36" t="n">
        <x:v>3</x:v>
      </x:c>
      <x:c r="Y99" s="26" t="str">
        <x:v>Obrigatório</x:v>
      </x:c>
      <x:c r="Z99" s="26"/>
      <x:c r="AA99" s="26" t="str">
        <x:v>Não informado</x:v>
      </x:c>
      <x:c r="AB99" s="26"/>
      <x:c r="AC99" s="26" t="str">
        <x:v>Opcional</x:v>
      </x:c>
      <x:c r="AD99" s="26"/>
      <x:c r="AE99" s="26" t="str">
        <x:v>Não informado</x:v>
      </x:c>
      <x:c r="AF99" s="26"/>
      <x:c r="AG99" s="26" t="str">
        <x:v>Não informado</x:v>
      </x:c>
      <x:c r="AH99" s="26"/>
      <x:c r="AI99" s="26" t="str">
        <x:v>Obrigatório</x:v>
      </x:c>
      <x:c r="AJ99" s="26" t="str">
        <x:v>Não informado</x:v>
      </x:c>
      <x:c r="AK99" s="26" t="str">
        <x:v>Não informado</x:v>
      </x:c>
      <x:c r="AL99" s="26" t="str">
        <x:v>Não informado</x:v>
      </x:c>
      <x:c r="AM99" s="26" t="str">
        <x:v>Não informado</x:v>
      </x:c>
      <x:c r="AN99" s="26" t="str">
        <x:v>Não informado</x:v>
      </x:c>
      <x:c r="AO99" s="26" t="str">
        <x:v>Não informado</x:v>
      </x:c>
      <x:c r="AP99" s="26" t="str">
        <x:v>Não informado</x:v>
      </x:c>
      <x:c r="AQ99" s="26" t="str">
        <x:v>Não informado</x:v>
      </x:c>
      <x:c r="AR99" s="26" t="str">
        <x:v>Não informado</x:v>
      </x:c>
      <x:c r="AS99" s="26" t="str">
        <x:v>Não informado</x:v>
      </x:c>
      <x:c r="AT99" s="26" t="str">
        <x:v>Não</x:v>
      </x:c>
      <x:c r="AU99" s="26" t="str">
        <x:v>Não informado</x:v>
      </x:c>
      <x:c r="AV99" s="26" t="str">
        <x:v>Não informado</x:v>
      </x:c>
      <x:c r="AW99" s="26" t="str">
        <x:v>Taxa cobre até cinco obras; candidatura inclui 3–5 imagens, bio curta e dados de obra.</x:v>
      </x:c>
      <x:c r="AX99" s="40" t="str">
        <x:v>Fonte oficial Art PAN Gallery: deadline 31/08/2026, taxa US$20, 3–5 imagens e solo exhibition.</x:v>
      </x:c>
      <x:c r="AY99" s="34" t="n">
        <x:f>COUNTIF(T99,"Obrigatório")+COUNTIF(Y99,"Obrigatório")+COUNTIF(AA99,"Obrigatório")+COUNTIF(AC99,"Obrigatório")+COUNTIF(AE99,"Obrigatório")+COUNTIF(AG99,"Obrigatório")+COUNTIF(AI99,"Obrigatório")+COUNTIF(AJ99,"Obrigatório")+COUNTIF(AK99,"Obrigatório")+COUNTIF(AL99,"Obrigatório")+COUNTIF(AM99,"Obrigatório")+COUNTIF(AN99,"Obrigatório")+COUNTIF(AO99,"Obrigatório")+COUNTIF(AP99,"Obrigatório")+COUNTIF(AQ99,"Obrigatório")+COUNTIF(AR99,"Obrigatório")</x:f>
        <x:v>3</x:v>
      </x:c>
      <x:c r="AZ99" s="26" t="str">
        <x:v>OK</x:v>
      </x:c>
      <x:c r="BA99" s="71" t="n">
        <x:v>5</x:v>
      </x:c>
      <x:c r="BB99" s="71"/>
      <x:c r="BC99" s="71"/>
      <x:c r="BD99" s="71"/>
      <x:c r="BE99" s="71"/>
      <x:c r="BF99" s="71" t="str">
        <x:v>Fixa</x:v>
      </x:c>
      <x:c r="BG99" s="71" t="str">
        <x:v>Não</x:v>
      </x:c>
      <x:c r="BH99" s="71" t="str">
        <x:v>Não informado</x:v>
      </x:c>
      <x:c r="BI99" s="71"/>
      <x:c r="BJ99" s="71"/>
      <x:c r="BK99" s="71"/>
      <x:c r="BL99" s="71"/>
      <x:c r="BM99" s="71" t="str">
        <x:v>Não informado</x:v>
      </x:c>
      <x:c r="BN99" s="71"/>
      <x:c r="BO99" s="71"/>
      <x:c r="BP99" s="71" t="str">
        <x:v>Exposição individual, promoção e documentação.</x:v>
      </x:c>
      <x:c r="BQ99" s="71"/>
    </x:row>
    <x:row r="100" ht="30" customHeight="1">
      <x:c r="A100" s="26" t="n">
        <x:v>99</x:v>
      </x:c>
      <x:c r="B100" s="26" t="str">
        <x:v>Conferido</x:v>
      </x:c>
      <x:c r="C100" s="63" t="n">
        <x:v>46297</x:v>
      </x:c>
      <x:c r="D100" s="26" t="str">
        <x:v>Sedona Arts Center 2026 Gallery Shop Submission</x:v>
      </x:c>
      <x:c r="E100" s="26" t="str">
        <x:v>Sedona Arts Center</x:v>
      </x:c>
      <x:c r="F100" s="26" t="str">
        <x:v>Galeria / Representação</x:v>
      </x:c>
      <x:c r="G100" s="26" t="str">
        <x:v>Submissão para representação/venda em gallery shop</x:v>
      </x:c>
      <x:c r="H100" s="26" t="str">
        <x:v>Estados Unidos</x:v>
      </x:c>
      <x:c r="I100" s="26" t="str">
        <x:v>América do Norte</x:v>
      </x:c>
      <x:c r="J100" s="30" t="str">
        <x:v>Rolling / não informado</x:v>
      </x:c>
      <x:c r="K100" s="26" t="n">
        <x:v>2026</x:v>
      </x:c>
      <x:c r="L100" s="38" t="str">
        <x:v>https://sedonaartscenter.org/fine-arts-gallery/submission-guidelines/</x:v>
      </x:c>
      <x:c r="M100" s="26" t="str">
        <x:v>Inglês</x:v>
      </x:c>
      <x:c r="N100" s="26" t="str">
        <x:v>Nacional</x:v>
      </x:c>
      <x:c r="O100" s="26" t="str">
        <x:v>Artistas elegíveis segundo as Gallery Submission Guidelines 2026.</x:v>
      </x:c>
      <x:c r="P100" s="26" t="str">
        <x:v>Não informado</x:v>
      </x:c>
      <x:c r="Q100" s="32"/>
      <x:c r="R100" s="26"/>
      <x:c r="S100" s="26" t="str">
        <x:v>Possibilidade de seleção para Fine Arts Gallery / Gallery Shop.</x:v>
      </x:c>
      <x:c r="T100" s="26" t="str">
        <x:v>Obrigatório</x:v>
      </x:c>
      <x:c r="U100" s="26" t="str">
        <x:v>Upload de imagens</x:v>
      </x:c>
      <x:c r="V100" s="34"/>
      <x:c r="W100" s="34"/>
      <x:c r="X100" s="36" t="n">
        <x:v>5</x:v>
      </x:c>
      <x:c r="Y100" s="26" t="str">
        <x:v>Obrigatório</x:v>
      </x:c>
      <x:c r="Z100" s="26"/>
      <x:c r="AA100" s="26" t="str">
        <x:v>Não informado</x:v>
      </x:c>
      <x:c r="AB100" s="26"/>
      <x:c r="AC100" s="26" t="str">
        <x:v>Não informado</x:v>
      </x:c>
      <x:c r="AD100" s="26"/>
      <x:c r="AE100" s="26" t="str">
        <x:v>Não informado</x:v>
      </x:c>
      <x:c r="AF100" s="26"/>
      <x:c r="AG100" s="26" t="str">
        <x:v>Não informado</x:v>
      </x:c>
      <x:c r="AH100" s="26"/>
      <x:c r="AI100" s="26" t="str">
        <x:v>Obrigatório</x:v>
      </x:c>
      <x:c r="AJ100" s="26" t="str">
        <x:v>Não informado</x:v>
      </x:c>
      <x:c r="AK100" s="26" t="str">
        <x:v>Não informado</x:v>
      </x:c>
      <x:c r="AL100" s="26" t="str">
        <x:v>Não informado</x:v>
      </x:c>
      <x:c r="AM100" s="26" t="str">
        <x:v>Não informado</x:v>
      </x:c>
      <x:c r="AN100" s="26" t="str">
        <x:v>Opcional</x:v>
      </x:c>
      <x:c r="AO100" s="26" t="str">
        <x:v>Opcional</x:v>
      </x:c>
      <x:c r="AP100" s="26" t="str">
        <x:v>Não informado</x:v>
      </x:c>
      <x:c r="AQ100" s="26" t="str">
        <x:v>Não informado</x:v>
      </x:c>
      <x:c r="AR100" s="26" t="str">
        <x:v>Não informado</x:v>
      </x:c>
      <x:c r="AS100" s="26" t="str">
        <x:v>Não informado</x:v>
      </x:c>
      <x:c r="AT100" s="26" t="str">
        <x:v>Não</x:v>
      </x:c>
      <x:c r="AU100" s="26" t="str">
        <x:v>Não informado</x:v>
      </x:c>
      <x:c r="AV100" s="26" t="str">
        <x:v>Não informado</x:v>
      </x:c>
      <x:c r="AW100" s="26" t="str">
        <x:v>A galeria pede trabalhos recentes, captions com título/dimensões/meio/descrição/preço e press samples; ficheiros aceitos incluem jpg/jpeg/png/pdf/gif/tiff, até 12 MB.</x:v>
      </x:c>
      <x:c r="AX100" s="40" t="str">
        <x:v>Fonte oficial Sedona Arts Center: bio atual, 5+ imagens de trabalhos dos últimos 12 meses e dados completos de obras.</x:v>
      </x:c>
      <x:c r="AY100" s="34" t="n">
        <x:f>COUNTIF(T100,"Obrigatório")+COUNTIF(Y100,"Obrigatório")+COUNTIF(AA100,"Obrigatório")+COUNTIF(AC100,"Obrigatório")+COUNTIF(AE100,"Obrigatório")+COUNTIF(AG100,"Obrigatório")+COUNTIF(AI100,"Obrigatório")+COUNTIF(AJ100,"Obrigatório")+COUNTIF(AK100,"Obrigatório")+COUNTIF(AL100,"Obrigatório")+COUNTIF(AM100,"Obrigatório")+COUNTIF(AN100,"Obrigatório")+COUNTIF(AO100,"Obrigatório")+COUNTIF(AP100,"Obrigatório")+COUNTIF(AQ100,"Obrigatório")+COUNTIF(AR100,"Obrigatório")</x:f>
        <x:v>3</x:v>
      </x:c>
      <x:c r="AZ100" s="26" t="str">
        <x:v>OK</x:v>
      </x:c>
      <x:c r="BA100" s="71" t="n">
        <x:v>15</x:v>
      </x:c>
      <x:c r="BB100" s="71" t="n">
        <x:v>12</x:v>
      </x:c>
      <x:c r="BC100" s="71"/>
      <x:c r="BD100" s="71" t="str">
        <x:v>Por ficheiro conforme sistema</x:v>
      </x:c>
      <x:c r="BE100" s="71"/>
      <x:c r="BF100" s="71" t="str">
        <x:v>Não informado</x:v>
      </x:c>
      <x:c r="BG100" s="71" t="str">
        <x:v>Não</x:v>
      </x:c>
      <x:c r="BH100" s="71" t="str">
        <x:v>Não informado</x:v>
      </x:c>
      <x:c r="BI100" s="71"/>
      <x:c r="BJ100" s="71"/>
      <x:c r="BK100" s="71"/>
      <x:c r="BL100" s="71"/>
      <x:c r="BM100" s="71" t="str">
        <x:v>Não informado</x:v>
      </x:c>
      <x:c r="BN100" s="71"/>
      <x:c r="BO100" s="71"/>
      <x:c r="BP100" s="71"/>
      <x:c r="BQ100" s="71" t="str">
        <x:v>Mínimo 5; máximo 15 imagens.</x:v>
      </x:c>
    </x:row>
    <x:row r="101" ht="30" customHeight="1">
      <x:c r="A101" s="26" t="n">
        <x:v>100</x:v>
      </x:c>
      <x:c r="B101" s="26" t="str">
        <x:v>Conferido</x:v>
      </x:c>
      <x:c r="C101" s="63" t="n">
        <x:v>46297</x:v>
      </x:c>
      <x:c r="D101" s="26" t="str">
        <x:v>Orchid Gallery 2027 Open Call – 2026 Application Cycle</x:v>
      </x:c>
      <x:c r="E101" s="26" t="str">
        <x:v>BLDG Fund / Orchid Gallery</x:v>
      </x:c>
      <x:c r="F101" s="26" t="str">
        <x:v>Galeria / Representação</x:v>
      </x:c>
      <x:c r="G101" s="26" t="str">
        <x:v>Open call para exposições e programação de galeria</x:v>
      </x:c>
      <x:c r="H101" s="26" t="str">
        <x:v>Estados Unidos</x:v>
      </x:c>
      <x:c r="I101" s="26" t="str">
        <x:v>América do Norte</x:v>
      </x:c>
      <x:c r="J101" s="30" t="str">
        <x:v>31/12/2026</x:v>
      </x:c>
      <x:c r="K101" s="26" t="n">
        <x:v>2026</x:v>
      </x:c>
      <x:c r="L101" s="38" t="str">
        <x:v>https://www.bldg.fund/2027-open-call</x:v>
      </x:c>
      <x:c r="M101" s="26" t="str">
        <x:v>Inglês</x:v>
      </x:c>
      <x:c r="N101" s="26" t="str">
        <x:v>Regional</x:v>
      </x:c>
      <x:c r="O101" s="26" t="str">
        <x:v>Artistas visuais de cor, em início de carreira, baseados em Connecticut, conforme chamada.</x:v>
      </x:c>
      <x:c r="P101" s="26" t="str">
        <x:v>Não informado</x:v>
      </x:c>
      <x:c r="Q101" s="32"/>
      <x:c r="R101" s="26"/>
      <x:c r="S101" s="26" t="str">
        <x:v>Seleção rolling para exposições temáticas, programação, instalações semi-permanentes, receção e artist talk.</x:v>
      </x:c>
      <x:c r="T101" s="26" t="str">
        <x:v>Não informado</x:v>
      </x:c>
      <x:c r="U101" s="26"/>
      <x:c r="V101" s="34"/>
      <x:c r="W101" s="34"/>
      <x:c r="X101" s="36"/>
      <x:c r="Y101" s="26" t="str">
        <x:v>Não informado</x:v>
      </x:c>
      <x:c r="Z101" s="26"/>
      <x:c r="AA101" s="26" t="str">
        <x:v>Não informado</x:v>
      </x:c>
      <x:c r="AB101" s="26"/>
      <x:c r="AC101" s="26" t="str">
        <x:v>Não informado</x:v>
      </x:c>
      <x:c r="AD101" s="26"/>
      <x:c r="AE101" s="26" t="str">
        <x:v>Não informado</x:v>
      </x:c>
      <x:c r="AF101" s="26"/>
      <x:c r="AG101" s="26" t="str">
        <x:v>Não informado</x:v>
      </x:c>
      <x:c r="AH101" s="26"/>
      <x:c r="AI101" s="26" t="str">
        <x:v>Não informado</x:v>
      </x:c>
      <x:c r="AJ101" s="26" t="str">
        <x:v>Não informado</x:v>
      </x:c>
      <x:c r="AK101" s="26" t="str">
        <x:v>Não informado</x:v>
      </x:c>
      <x:c r="AL101" s="26" t="str">
        <x:v>Não informado</x:v>
      </x:c>
      <x:c r="AM101" s="26" t="str">
        <x:v>Não informado</x:v>
      </x:c>
      <x:c r="AN101" s="26" t="str">
        <x:v>Não informado</x:v>
      </x:c>
      <x:c r="AO101" s="26" t="str">
        <x:v>Não informado</x:v>
      </x:c>
      <x:c r="AP101" s="26" t="str">
        <x:v>Não informado</x:v>
      </x:c>
      <x:c r="AQ101" s="26" t="str">
        <x:v>Não informado</x:v>
      </x:c>
      <x:c r="AR101" s="26" t="str">
        <x:v>Não informado</x:v>
      </x:c>
      <x:c r="AS101" s="26" t="str">
        <x:v>Não informado</x:v>
      </x:c>
      <x:c r="AT101" s="26" t="str">
        <x:v>Não</x:v>
      </x:c>
      <x:c r="AU101" s="26" t="str">
        <x:v>Não informado</x:v>
      </x:c>
      <x:c r="AV101" s="26" t="str">
        <x:v>Não informado</x:v>
      </x:c>
      <x:c r="AW101" s="26" t="str">
        <x:v>A chamada refere-se à programação 2027, mas abre em 01/08/2026 e encerra em 31/12/2026.</x:v>
      </x:c>
      <x:c r="AX101" s="40" t="str">
        <x:v>Fonte oficial BLDG Fund: 2027 Open Call com ciclo de candidatura em 2026 para artistas de Connecticut.</x:v>
      </x:c>
      <x:c r="AY101" s="34" t="n">
        <x:f>COUNTIF(T101,"Obrigatório")+COUNTIF(Y101,"Obrigatório")+COUNTIF(AA101,"Obrigatório")+COUNTIF(AC101,"Obrigatório")+COUNTIF(AE101,"Obrigatório")+COUNTIF(AG101,"Obrigatório")+COUNTIF(AI101,"Obrigatório")+COUNTIF(AJ101,"Obrigatório")+COUNTIF(AK101,"Obrigatório")+COUNTIF(AL101,"Obrigatório")+COUNTIF(AM101,"Obrigatório")+COUNTIF(AN101,"Obrigatório")+COUNTIF(AO101,"Obrigatório")+COUNTIF(AP101,"Obrigatório")+COUNTIF(AQ101,"Obrigatório")+COUNTIF(AR101,"Obrigatório")</x:f>
        <x:v>0</x:v>
      </x:c>
      <x:c r="AZ101" s="26" t="str">
        <x:v>OK</x:v>
      </x:c>
      <x:c r="BA101" s="71"/>
      <x:c r="BB101" s="71"/>
      <x:c r="BC101" s="71"/>
      <x:c r="BD101" s="71"/>
      <x:c r="BE101" s="71"/>
      <x:c r="BF101" s="71" t="str">
        <x:v>Não informado</x:v>
      </x:c>
      <x:c r="BG101" s="71" t="str">
        <x:v>Não</x:v>
      </x:c>
      <x:c r="BH101" s="71" t="str">
        <x:v>Não informado</x:v>
      </x:c>
      <x:c r="BI101" s="71"/>
      <x:c r="BJ101" s="71"/>
      <x:c r="BK101" s="71"/>
      <x:c r="BL101" s="71"/>
      <x:c r="BM101" s="71" t="str">
        <x:v>Não informado</x:v>
      </x:c>
      <x:c r="BN101" s="71"/>
      <x:c r="BO101" s="71"/>
      <x:c r="BP101" s="71" t="str">
        <x:v>Exposição/programação de galeria, receção e artist talk.</x:v>
      </x:c>
      <x:c r="BQ101" s="71"/>
    </x:row>
  </x:sheetData>
  <x:conditionalFormatting sqref="B2:B101">
    <x:cfRule type="expression" dxfId="0" priority="1">
      <x:formula>B2="Conferido"</x:formula>
    </x:cfRule>
    <x:cfRule type="expression" dxfId="1" priority="2">
      <x:formula>B2="Em coleta"</x:formula>
    </x:cfRule>
    <x:cfRule type="expression" dxfId="2" priority="3">
      <x:formula>B2="Excluído"</x:formula>
    </x:cfRule>
  </x:conditionalFormatting>
  <x:conditionalFormatting sqref="AZ2:AZ101">
    <x:cfRule type="expression" dxfId="3" priority="4">
      <x:formula>AZ2="Sim"</x:formula>
    </x:cfRule>
  </x:conditionalFormatting>
  <x:dataValidations count="30">
    <x:dataValidation type="list" sqref="B2:B101">
      <x:formula1>Listas!$A$2:$A$5</x:formula1>
    </x:dataValidation>
    <x:dataValidation type="list" sqref="F2:F101">
      <x:formula1>Listas!$B$2:$B$8</x:formula1>
    </x:dataValidation>
    <x:dataValidation type="list" sqref="I2:I101">
      <x:formula1>Listas!$H$2:$H$10</x:formula1>
    </x:dataValidation>
    <x:dataValidation type="list" sqref="M2:M101">
      <x:formula1>Listas!$G$2:$G$10</x:formula1>
    </x:dataValidation>
    <x:dataValidation type="list" sqref="N2:N101">
      <x:formula1>Listas!$F$2:$F$7</x:formula1>
    </x:dataValidation>
    <x:dataValidation type="list" sqref="P2:P101">
      <x:formula1>Listas!$D$2:$D$4</x:formula1>
    </x:dataValidation>
    <x:dataValidation type="list" sqref="R2:R101">
      <x:formula1>Listas!$I$2:$I$10</x:formula1>
    </x:dataValidation>
    <x:dataValidation type="list" sqref="S2:S101">
      <x:formula1>Listas!$D$2:$D$4</x:formula1>
    </x:dataValidation>
    <x:dataValidation type="list" sqref="U2:U101">
      <x:formula1>Listas!$E$2:$E$9</x:formula1>
    </x:dataValidation>
    <x:dataValidation type="list" sqref="T2:T101">
      <x:formula1>Listas!$C$2:$C$5</x:formula1>
    </x:dataValidation>
    <x:dataValidation type="list" sqref="Y2:Y101">
      <x:formula1>Listas!$C$2:$C$5</x:formula1>
    </x:dataValidation>
    <x:dataValidation type="list" sqref="AA2:AA101">
      <x:formula1>Listas!$C$2:$C$5</x:formula1>
    </x:dataValidation>
    <x:dataValidation type="list" sqref="AC2:AC101">
      <x:formula1>Listas!$C$2:$C$5</x:formula1>
    </x:dataValidation>
    <x:dataValidation type="list" sqref="AE2:AE101">
      <x:formula1>Listas!$C$2:$C$5</x:formula1>
    </x:dataValidation>
    <x:dataValidation type="list" sqref="AG2:AG101">
      <x:formula1>Listas!$C$2:$C$5</x:formula1>
    </x:dataValidation>
    <x:dataValidation type="list" sqref="AI2:AI101">
      <x:formula1>Listas!$C$2:$C$5</x:formula1>
    </x:dataValidation>
    <x:dataValidation type="list" sqref="AJ2:AJ101">
      <x:formula1>Listas!$C$2:$C$5</x:formula1>
    </x:dataValidation>
    <x:dataValidation type="list" sqref="AK2:AK101">
      <x:formula1>Listas!$C$2:$C$5</x:formula1>
    </x:dataValidation>
    <x:dataValidation type="list" sqref="AL2:AL101">
      <x:formula1>Listas!$C$2:$C$5</x:formula1>
    </x:dataValidation>
    <x:dataValidation type="list" sqref="AM2:AM101">
      <x:formula1>Listas!$C$2:$C$5</x:formula1>
    </x:dataValidation>
    <x:dataValidation type="list" sqref="AN2:AN101">
      <x:formula1>Listas!$C$2:$C$5</x:formula1>
    </x:dataValidation>
    <x:dataValidation type="list" sqref="AO2:AO101">
      <x:formula1>Listas!$C$2:$C$5</x:formula1>
    </x:dataValidation>
    <x:dataValidation type="list" sqref="AP2:AP101">
      <x:formula1>Listas!$C$2:$C$5</x:formula1>
    </x:dataValidation>
    <x:dataValidation type="list" sqref="AQ2:AQ101">
      <x:formula1>Listas!$C$2:$C$5</x:formula1>
    </x:dataValidation>
    <x:dataValidation type="list" sqref="AT2:AT101">
      <x:formula1>Listas!$D$2:$D$4</x:formula1>
    </x:dataValidation>
    <x:dataValidation type="list" sqref="AV2:AV101">
      <x:formula1>Listas!$D$2:$D$4</x:formula1>
    </x:dataValidation>
    <x:dataValidation type="list" sqref="AZ2:AZ101">
      <x:formula1>Listas!$D$2:$D$4</x:formula1>
    </x:dataValidation>
    <x:dataValidation type="list" sqref="BF2:BF101">
      <x:formula1>Listas!$K$2:$K$8</x:formula1>
    </x:dataValidation>
    <x:dataValidation type="list" sqref="BG2:BG101">
      <x:formula1>Listas!$L$2:$L$4</x:formula1>
    </x:dataValidation>
    <x:dataValidation type="list" sqref="BM2:BM101">
      <x:formula1>Listas!$M$2:$M$4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35d72c714474cc1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20" hidden="0" customWidth="1"/>
    <x:col min="3" max="3" width="20" hidden="0" customWidth="1"/>
    <x:col min="4" max="4" width="28" hidden="0" customWidth="1"/>
    <x:col min="5" max="5" width="14" hidden="0" customWidth="1"/>
    <x:col min="6" max="6" width="14" hidden="0" customWidth="1"/>
  </x:cols>
  <x:sheetData>
    <x:row r="1" ht="34" customHeight="1">
      <x:c r="A1" s="48" t="str">
        <x:v>RELATÓRIO APRESENTA 2026 | Painel de coleta</x:v>
      </x:c>
      <x:c r="B1" s="48"/>
      <x:c r="C1" s="48"/>
      <x:c r="D1" s="48"/>
      <x:c r="E1" s="48"/>
      <x:c r="F1" s="48"/>
      <x:c r="G1" s="48"/>
      <x:c r="H1" s="48"/>
    </x:row>
    <x:row r="2">
      <x:c r="A2" s="49"/>
      <x:c r="B2" s="49"/>
      <x:c r="C2" s="49"/>
      <x:c r="D2" s="49"/>
      <x:c r="E2" s="49"/>
      <x:c r="F2" s="49"/>
      <x:c r="G2" s="49"/>
      <x:c r="H2" s="49"/>
    </x:row>
    <x:row r="3">
      <x:c r="A3" s="19" t="str">
        <x:v>Indicador</x:v>
      </x:c>
      <x:c r="B3" s="19" t="str">
        <x:v>Valor</x:v>
      </x:c>
      <x:c r="C3" s="49"/>
      <x:c r="D3" s="20" t="str">
        <x:v>Tipo de oportunidade</x:v>
      </x:c>
      <x:c r="E3" s="20" t="str">
        <x:v>Meta</x:v>
      </x:c>
      <x:c r="F3" s="20" t="str">
        <x:v>Conferidas</x:v>
      </x:c>
      <x:c r="G3" s="49"/>
      <x:c r="H3" s="49"/>
    </x:row>
    <x:row r="4">
      <x:c r="A4" s="50" t="str">
        <x:v>Linhas preenchidas</x:v>
      </x:c>
      <x:c r="B4" s="49" t="n">
        <x:f>COUNTIF(Base_100!$D$2:$D$101,"&lt;&gt;")</x:f>
        <x:v>100</x:v>
      </x:c>
      <x:c r="C4" s="49"/>
      <x:c r="D4" s="49" t="str">
        <x:v>Residência</x:v>
      </x:c>
      <x:c r="E4" s="49" t="n">
        <x:v>25</x:v>
      </x:c>
      <x:c r="F4" s="49" t="n">
        <x:f>COUNTIFS(Base_100!$F$2:$F$101,D4,Base_100!$B$2:$B$101,"Conferido")</x:f>
        <x:v>25</x:v>
      </x:c>
      <x:c r="G4" s="49"/>
      <x:c r="H4" s="49"/>
    </x:row>
    <x:row r="5">
      <x:c r="A5" s="50" t="str">
        <x:v>Conferidas</x:v>
      </x:c>
      <x:c r="B5" s="49" t="n">
        <x:f>COUNTIF(Base_100!$B$2:$B$101,"Conferido")</x:f>
        <x:v>100</x:v>
      </x:c>
      <x:c r="C5" s="49"/>
      <x:c r="D5" s="49" t="str">
        <x:v>Exposição / Open call</x:v>
      </x:c>
      <x:c r="E5" s="49" t="n">
        <x:v>25</x:v>
      </x:c>
      <x:c r="F5" s="49" t="n">
        <x:f>COUNTIFS(Base_100!$F$2:$F$101,D5,Base_100!$B$2:$B$101,"Conferido")</x:f>
        <x:v>25</x:v>
      </x:c>
      <x:c r="G5" s="49"/>
      <x:c r="H5" s="49"/>
    </x:row>
    <x:row r="6">
      <x:c r="A6" s="50" t="str">
        <x:v>Em coleta</x:v>
      </x:c>
      <x:c r="B6" s="49" t="n">
        <x:f>COUNTIF(Base_100!$B$2:$B$101,"Em coleta")</x:f>
        <x:v>0</x:v>
      </x:c>
      <x:c r="C6" s="49"/>
      <x:c r="D6" s="49" t="str">
        <x:v>Prêmio / Bolsa</x:v>
      </x:c>
      <x:c r="E6" s="49" t="n">
        <x:v>15</x:v>
      </x:c>
      <x:c r="F6" s="49" t="n">
        <x:f>COUNTIFS(Base_100!$F$2:$F$101,D6,Base_100!$B$2:$B$101,"Conferido")</x:f>
        <x:v>15</x:v>
      </x:c>
      <x:c r="G6" s="49"/>
      <x:c r="H6" s="49"/>
    </x:row>
    <x:row r="7">
      <x:c r="A7" s="50" t="str">
        <x:v>Excluídas</x:v>
      </x:c>
      <x:c r="B7" s="49" t="n">
        <x:f>COUNTIF(Base_100!$B$2:$B$101,"Excluído")</x:f>
        <x:v>0</x:v>
      </x:c>
      <x:c r="C7" s="49"/>
      <x:c r="D7" s="49" t="str">
        <x:v>Edital / Grant / Comissão</x:v>
      </x:c>
      <x:c r="E7" s="49" t="n">
        <x:v>15</x:v>
      </x:c>
      <x:c r="F7" s="49" t="n">
        <x:f>COUNTIFS(Base_100!$F$2:$F$101,D7,Base_100!$B$2:$B$101,"Conferido")</x:f>
        <x:v>15</x:v>
      </x:c>
      <x:c r="G7" s="49"/>
      <x:c r="H7" s="49"/>
    </x:row>
    <x:row r="8">
      <x:c r="A8" s="50" t="str">
        <x:v>Progresso da meta</x:v>
      </x:c>
      <x:c r="B8" s="60" t="n">
        <x:f>IF(B5=0,0,B5/100)</x:f>
        <x:v>1</x:v>
      </x:c>
      <x:c r="C8" s="49"/>
      <x:c r="D8" s="49" t="str">
        <x:v>Festival / Publicação</x:v>
      </x:c>
      <x:c r="E8" s="49" t="n">
        <x:v>10</x:v>
      </x:c>
      <x:c r="F8" s="49" t="n">
        <x:f>COUNTIFS(Base_100!$F$2:$F$101,D8,Base_100!$B$2:$B$101,"Conferido")</x:f>
        <x:v>10</x:v>
      </x:c>
      <x:c r="G8" s="49"/>
      <x:c r="H8" s="49"/>
    </x:row>
    <x:row r="9">
      <x:c r="A9" s="49"/>
      <x:c r="B9" s="49"/>
      <x:c r="C9" s="49"/>
      <x:c r="D9" s="49" t="str">
        <x:v>Galeria / Representação</x:v>
      </x:c>
      <x:c r="E9" s="49" t="n">
        <x:v>10</x:v>
      </x:c>
      <x:c r="F9" s="49" t="n">
        <x:f>COUNTIFS(Base_100!$F$2:$F$101,D9,Base_100!$B$2:$B$101,"Conferido")</x:f>
        <x:v>10</x:v>
      </x:c>
      <x:c r="G9" s="49"/>
      <x:c r="H9" s="49"/>
    </x:row>
    <x:row r="10">
      <x:c r="A10" s="49"/>
      <x:c r="B10" s="49"/>
      <x:c r="C10" s="49"/>
      <x:c r="D10" s="51" t="str">
        <x:v>TOTAL</x:v>
      </x:c>
      <x:c r="E10" s="51" t="n">
        <x:f>SUM(E4:E9)</x:f>
        <x:v>100</x:v>
      </x:c>
      <x:c r="F10" s="51" t="n">
        <x:f>SUM(F4:F9)</x:f>
        <x:v>100</x:v>
      </x:c>
      <x:c r="G10" s="49"/>
      <x:c r="H10" s="49"/>
    </x:row>
    <x:row r="11">
      <x:c r="A11" s="49"/>
      <x:c r="B11" s="49"/>
      <x:c r="C11" s="49"/>
      <x:c r="D11" s="49"/>
      <x:c r="E11" s="49"/>
      <x:c r="F11" s="49"/>
      <x:c r="G11" s="49"/>
      <x:c r="H11" s="49"/>
    </x:row>
    <x:row r="12">
      <x:c r="A12" s="19" t="str">
        <x:v>Material / requisito</x:v>
      </x:c>
      <x:c r="B12" s="19" t="str">
        <x:v>Obrigatório</x:v>
      </x:c>
      <x:c r="C12" s="19" t="str">
        <x:v>Opcional</x:v>
      </x:c>
      <x:c r="D12" s="19" t="str">
        <x:v>% obrigatório entre conferidas</x:v>
      </x:c>
      <x:c r="E12" s="49"/>
      <x:c r="F12" s="49"/>
      <x:c r="G12" s="49"/>
      <x:c r="H12" s="49"/>
    </x:row>
    <x:row r="13">
      <x:c r="A13" s="50" t="str">
        <x:v>Portfólio</x:v>
      </x:c>
      <x:c r="B13" s="49" t="n">
        <x:f>COUNTIFS(Base_100!$T$2:$T$101,"Obrigatório",Base_100!$B$2:$B$101,"Conferido")</x:f>
        <x:v>49</x:v>
      </x:c>
      <x:c r="C13" s="49" t="n">
        <x:f>COUNTIFS(Base_100!$T$2:$T$101,"Opcional",Base_100!$B$2:$B$101,"Conferido")</x:f>
        <x:v>0</x:v>
      </x:c>
      <x:c r="D13" s="61" t="n">
        <x:f>IF($B$5=0,0,B13/$B$5)</x:f>
        <x:v>0.49</x:v>
      </x:c>
      <x:c r="E13" s="49"/>
      <x:c r="F13" s="49"/>
      <x:c r="G13" s="49"/>
      <x:c r="H13" s="49"/>
    </x:row>
    <x:row r="14">
      <x:c r="A14" s="50" t="str">
        <x:v>Bio</x:v>
      </x:c>
      <x:c r="B14" s="49" t="n">
        <x:f>COUNTIFS(Base_100!$Y$2:$Y$101,"Obrigatório",Base_100!$B$2:$B$101,"Conferido")</x:f>
        <x:v>15</x:v>
      </x:c>
      <x:c r="C14" s="49" t="n">
        <x:f>COUNTIFS(Base_100!$Y$2:$Y$101,"Opcional",Base_100!$B$2:$B$101,"Conferido")</x:f>
        <x:v>2</x:v>
      </x:c>
      <x:c r="D14" s="61" t="n">
        <x:f>IF($B$5=0,0,B14/$B$5)</x:f>
        <x:v>0.15</x:v>
      </x:c>
      <x:c r="E14" s="49"/>
      <x:c r="F14" s="49"/>
      <x:c r="G14" s="49"/>
      <x:c r="H14" s="49"/>
    </x:row>
    <x:row r="15">
      <x:c r="A15" s="50" t="str">
        <x:v>CV</x:v>
      </x:c>
      <x:c r="B15" s="49" t="n">
        <x:f>COUNTIFS(Base_100!$AA$2:$AA$101,"Obrigatório",Base_100!$B$2:$B$101,"Conferido")</x:f>
        <x:v>13</x:v>
      </x:c>
      <x:c r="C15" s="49" t="n">
        <x:f>COUNTIFS(Base_100!$AA$2:$AA$101,"Opcional",Base_100!$B$2:$B$101,"Conferido")</x:f>
        <x:v>0</x:v>
      </x:c>
      <x:c r="D15" s="61" t="n">
        <x:f>IF($B$5=0,0,B15/$B$5)</x:f>
        <x:v>0.13</x:v>
      </x:c>
      <x:c r="E15" s="49"/>
      <x:c r="F15" s="49"/>
      <x:c r="G15" s="49"/>
      <x:c r="H15" s="49"/>
    </x:row>
    <x:row r="16">
      <x:c r="A16" s="50" t="str">
        <x:v>Artist statement</x:v>
      </x:c>
      <x:c r="B16" s="49" t="n">
        <x:f>COUNTIFS(Base_100!$AC$2:$AC$101,"Obrigatório",Base_100!$B$2:$B$101,"Conferido")</x:f>
        <x:v>10</x:v>
      </x:c>
      <x:c r="C16" s="49" t="n">
        <x:f>COUNTIFS(Base_100!$AC$2:$AC$101,"Opcional",Base_100!$B$2:$B$101,"Conferido")</x:f>
        <x:v>3</x:v>
      </x:c>
      <x:c r="D16" s="61" t="n">
        <x:f>IF($B$5=0,0,B16/$B$5)</x:f>
        <x:v>0.1</x:v>
      </x:c>
      <x:c r="E16" s="49"/>
      <x:c r="F16" s="49"/>
      <x:c r="G16" s="49"/>
      <x:c r="H16" s="49"/>
    </x:row>
    <x:row r="17">
      <x:c r="A17" s="50" t="str">
        <x:v>Carta de motivação</x:v>
      </x:c>
      <x:c r="B17" s="49" t="n">
        <x:f>COUNTIFS(Base_100!$AE$2:$AE$101,"Obrigatório",Base_100!$B$2:$B$101,"Conferido")</x:f>
        <x:v>4</x:v>
      </x:c>
      <x:c r="C17" s="49" t="n">
        <x:f>COUNTIFS(Base_100!$AE$2:$AE$101,"Opcional",Base_100!$B$2:$B$101,"Conferido")</x:f>
        <x:v>0</x:v>
      </x:c>
      <x:c r="D17" s="61" t="n">
        <x:f>IF($B$5=0,0,B17/$B$5)</x:f>
        <x:v>0.04</x:v>
      </x:c>
      <x:c r="E17" s="49"/>
      <x:c r="F17" s="49"/>
      <x:c r="G17" s="49"/>
      <x:c r="H17" s="49"/>
    </x:row>
    <x:row r="18">
      <x:c r="A18" s="50" t="str">
        <x:v>Proposta / projeto</x:v>
      </x:c>
      <x:c r="B18" s="49" t="n">
        <x:f>COUNTIFS(Base_100!$AG$2:$AG$101,"Obrigatório",Base_100!$B$2:$B$101,"Conferido")</x:f>
        <x:v>22</x:v>
      </x:c>
      <x:c r="C18" s="49" t="n">
        <x:f>COUNTIFS(Base_100!$AG$2:$AG$101,"Opcional",Base_100!$B$2:$B$101,"Conferido")</x:f>
        <x:v>0</x:v>
      </x:c>
      <x:c r="D18" s="61" t="n">
        <x:f>IF($B$5=0,0,B18/$B$5)</x:f>
        <x:v>0.22</x:v>
      </x:c>
      <x:c r="E18" s="49"/>
      <x:c r="F18" s="49"/>
      <x:c r="G18" s="49"/>
      <x:c r="H18" s="49"/>
    </x:row>
    <x:row r="19">
      <x:c r="A19" s="50" t="str">
        <x:v>Ficha técnica</x:v>
      </x:c>
      <x:c r="B19" s="49" t="n">
        <x:f>COUNTIFS(Base_100!$AI$2:$AI$101,"Obrigatório",Base_100!$B$2:$B$101,"Conferido")</x:f>
        <x:v>10</x:v>
      </x:c>
      <x:c r="C19" s="49" t="n">
        <x:f>COUNTIFS(Base_100!$AI$2:$AI$101,"Opcional",Base_100!$B$2:$B$101,"Conferido")</x:f>
        <x:v>0</x:v>
      </x:c>
      <x:c r="D19" s="61" t="n">
        <x:f>IF($B$5=0,0,B19/$B$5)</x:f>
        <x:v>0.1</x:v>
      </x:c>
      <x:c r="E19" s="49"/>
      <x:c r="F19" s="49"/>
      <x:c r="G19" s="49"/>
      <x:c r="H19" s="49"/>
    </x:row>
    <x:row r="20">
      <x:c r="A20" s="50" t="str">
        <x:v>Orçamento</x:v>
      </x:c>
      <x:c r="B20" s="49" t="n">
        <x:f>COUNTIFS(Base_100!$AJ$2:$AJ$101,"Obrigatório",Base_100!$B$2:$B$101,"Conferido")</x:f>
        <x:v>5</x:v>
      </x:c>
      <x:c r="C20" s="49" t="n">
        <x:f>COUNTIFS(Base_100!$AJ$2:$AJ$101,"Opcional",Base_100!$B$2:$B$101,"Conferido")</x:f>
        <x:v>0</x:v>
      </x:c>
      <x:c r="D20" s="61" t="n">
        <x:f>IF($B$5=0,0,B20/$B$5)</x:f>
        <x:v>0.05</x:v>
      </x:c>
      <x:c r="E20" s="49"/>
      <x:c r="F20" s="49"/>
      <x:c r="G20" s="49"/>
      <x:c r="H20" s="49"/>
    </x:row>
    <x:row r="21">
      <x:c r="A21" s="50" t="str">
        <x:v>Cronograma</x:v>
      </x:c>
      <x:c r="B21" s="49" t="n">
        <x:f>COUNTIFS(Base_100!$AK$2:$AK$101,"Obrigatório",Base_100!$B$2:$B$101,"Conferido")</x:f>
        <x:v>2</x:v>
      </x:c>
      <x:c r="C21" s="49" t="n">
        <x:f>COUNTIFS(Base_100!$AK$2:$AK$101,"Opcional",Base_100!$B$2:$B$101,"Conferido")</x:f>
        <x:v>0</x:v>
      </x:c>
      <x:c r="D21" s="61" t="n">
        <x:f>IF($B$5=0,0,B21/$B$5)</x:f>
        <x:v>0.02</x:v>
      </x:c>
      <x:c r="E21" s="49"/>
      <x:c r="F21" s="49"/>
      <x:c r="G21" s="49"/>
      <x:c r="H21" s="49"/>
    </x:row>
    <x:row r="22">
      <x:c r="A22" s="50" t="str">
        <x:v>Necessidades técnicas</x:v>
      </x:c>
      <x:c r="B22" s="49" t="n">
        <x:f>COUNTIFS(Base_100!$AL$2:$AL$101,"Obrigatório",Base_100!$B$2:$B$101,"Conferido")</x:f>
        <x:v>1</x:v>
      </x:c>
      <x:c r="C22" s="49" t="n">
        <x:f>COUNTIFS(Base_100!$AL$2:$AL$101,"Opcional",Base_100!$B$2:$B$101,"Conferido")</x:f>
        <x:v>0</x:v>
      </x:c>
      <x:c r="D22" s="61" t="n">
        <x:f>IF($B$5=0,0,B22/$B$5)</x:f>
        <x:v>0.01</x:v>
      </x:c>
      <x:c r="E22" s="49"/>
      <x:c r="F22" s="49"/>
      <x:c r="G22" s="49"/>
      <x:c r="H22" s="49"/>
    </x:row>
    <x:row r="23">
      <x:c r="A23" s="50" t="str">
        <x:v>Imagens em alta</x:v>
      </x:c>
      <x:c r="B23" s="49" t="n">
        <x:f>COUNTIFS(Base_100!$AM$2:$AM$101,"Obrigatório",Base_100!$B$2:$B$101,"Conferido")</x:f>
        <x:v>0</x:v>
      </x:c>
      <x:c r="C23" s="49" t="n">
        <x:f>COUNTIFS(Base_100!$AM$2:$AM$101,"Opcional",Base_100!$B$2:$B$101,"Conferido")</x:f>
        <x:v>0</x:v>
      </x:c>
      <x:c r="D23" s="61" t="n">
        <x:f>IF($B$5=0,0,B23/$B$5)</x:f>
        <x:v>0</x:v>
      </x:c>
      <x:c r="E23" s="49"/>
      <x:c r="F23" s="49"/>
      <x:c r="G23" s="49"/>
      <x:c r="H23" s="49"/>
    </x:row>
    <x:row r="24">
      <x:c r="A24" s="50" t="str">
        <x:v>Site / portfólio online</x:v>
      </x:c>
      <x:c r="B24" s="49" t="n">
        <x:f>COUNTIFS(Base_100!$AN$2:$AN$101,"Obrigatório",Base_100!$B$2:$B$101,"Conferido")</x:f>
        <x:v>5</x:v>
      </x:c>
      <x:c r="C24" s="49" t="n">
        <x:f>COUNTIFS(Base_100!$AN$2:$AN$101,"Opcional",Base_100!$B$2:$B$101,"Conferido")</x:f>
        <x:v>4</x:v>
      </x:c>
      <x:c r="D24" s="61" t="n">
        <x:f>IF($B$5=0,0,B24/$B$5)</x:f>
        <x:v>0.05</x:v>
      </x:c>
      <x:c r="E24" s="49"/>
      <x:c r="F24" s="49"/>
      <x:c r="G24" s="49"/>
      <x:c r="H24" s="49"/>
    </x:row>
    <x:row r="25">
      <x:c r="A25" s="50" t="str">
        <x:v>Instagram / redes</x:v>
      </x:c>
      <x:c r="B25" s="49" t="n">
        <x:f>COUNTIFS(Base_100!$AO$2:$AO$101,"Obrigatório",Base_100!$B$2:$B$101,"Conferido")</x:f>
        <x:v>3</x:v>
      </x:c>
      <x:c r="C25" s="49" t="n">
        <x:f>COUNTIFS(Base_100!$AO$2:$AO$101,"Opcional",Base_100!$B$2:$B$101,"Conferido")</x:f>
        <x:v>3</x:v>
      </x:c>
      <x:c r="D25" s="61" t="n">
        <x:f>IF($B$5=0,0,B25/$B$5)</x:f>
        <x:v>0.03</x:v>
      </x:c>
      <x:c r="E25" s="49"/>
      <x:c r="F25" s="49"/>
      <x:c r="G25" s="49"/>
      <x:c r="H25" s="49"/>
    </x:row>
    <x:row r="26">
      <x:c r="A26" s="50" t="str">
        <x:v>Vídeo</x:v>
      </x:c>
      <x:c r="B26" s="49" t="n">
        <x:f>COUNTIFS(Base_100!$AP$2:$AP$101,"Obrigatório",Base_100!$B$2:$B$101,"Conferido")</x:f>
        <x:v>1</x:v>
      </x:c>
      <x:c r="C26" s="49" t="n">
        <x:f>COUNTIFS(Base_100!$AP$2:$AP$101,"Opcional",Base_100!$B$2:$B$101,"Conferido")</x:f>
        <x:v>3</x:v>
      </x:c>
      <x:c r="D26" s="61" t="n">
        <x:f>IF($B$5=0,0,B26/$B$5)</x:f>
        <x:v>0.01</x:v>
      </x:c>
      <x:c r="E26" s="49"/>
      <x:c r="F26" s="49"/>
      <x:c r="G26" s="49"/>
      <x:c r="H26" s="49"/>
    </x:row>
    <x:row r="27">
      <x:c r="A27" s="50" t="str">
        <x:v>Referências / cartas</x:v>
      </x:c>
      <x:c r="B27" s="49" t="n">
        <x:f>COUNTIFS(Base_100!$AQ$2:$AQ$101,"Obrigatório",Base_100!$B$2:$B$101,"Conferido")</x:f>
        <x:v>1</x:v>
      </x:c>
      <x:c r="C27" s="49" t="n">
        <x:f>COUNTIFS(Base_100!$AQ$2:$AQ$101,"Opcional",Base_100!$B$2:$B$101,"Conferido")</x:f>
        <x:v>1</x:v>
      </x:c>
      <x:c r="D27" s="61" t="n">
        <x:f>IF($B$5=0,0,B27/$B$5)</x:f>
        <x:v>0.01</x:v>
      </x:c>
      <x:c r="E27" s="49"/>
      <x:c r="F27" s="49"/>
      <x:c r="G27" s="49"/>
      <x:c r="H27" s="49"/>
    </x:row>
    <x:row r="28">
      <x:c r="A28" s="49"/>
      <x:c r="B28" s="49"/>
      <x:c r="C28" s="49"/>
      <x:c r="D28" s="49"/>
      <x:c r="E28" s="49"/>
      <x:c r="F28" s="49"/>
      <x:c r="G28" s="49"/>
      <x:c r="H28" s="49"/>
    </x:row>
    <x:row r="29">
      <x:c r="A29" s="49"/>
      <x:c r="B29" s="49"/>
      <x:c r="C29" s="49"/>
      <x:c r="D29" s="49"/>
      <x:c r="E29" s="49"/>
      <x:c r="F29" s="49"/>
      <x:c r="G29" s="49"/>
      <x:c r="H29" s="49"/>
    </x:row>
    <x:row r="30">
      <x:c r="A30" s="77" t="str">
        <x:v>Métrica numérica</x:v>
      </x:c>
      <x:c r="B30" s="77" t="str">
        <x:v>Resultado</x:v>
      </x:c>
      <x:c r="C30" s="49"/>
      <x:c r="D30" s="49"/>
      <x:c r="E30" s="49"/>
      <x:c r="F30" s="49"/>
      <x:c r="G30" s="49"/>
      <x:c r="H30" s="49"/>
    </x:row>
    <x:row r="31">
      <x:c r="A31" s="50" t="str">
        <x:v>Média do nº máximo de obras / projetos</x:v>
      </x:c>
      <x:c r="B31" s="49" t="n">
        <x:f>IFERROR(SUMIFS(Base_100!$W$2:$W$101,Base_100!$W$2:$W$101,"&gt;0",Base_100!$B$2:$B$101,"Conferido")/COUNTIFS(Base_100!$W$2:$W$101,"&gt;0",Base_100!$B$2:$B$101,"Conferido"),0)</x:f>
        <x:v>2.8666666666666667</x:v>
      </x:c>
      <x:c r="C31" s="49"/>
      <x:c r="D31" s="49"/>
      <x:c r="E31" s="49"/>
      <x:c r="F31" s="49"/>
      <x:c r="G31" s="49"/>
      <x:c r="H31" s="49"/>
    </x:row>
    <x:row r="32">
      <x:c r="A32" s="50" t="str">
        <x:v>Maior nº máximo de obras / projetos</x:v>
      </x:c>
      <x:c r="B32" s="49" t="n">
        <x:f>IFERROR(MAX(Base_100!$W$2:$W$101),0)</x:f>
        <x:v>6</x:v>
      </x:c>
      <x:c r="C32" s="49"/>
      <x:c r="D32" s="49"/>
      <x:c r="E32" s="49"/>
      <x:c r="F32" s="49"/>
      <x:c r="G32" s="49"/>
      <x:c r="H32" s="49"/>
    </x:row>
    <x:row r="33">
      <x:c r="A33" s="50" t="str">
        <x:v>Média do nº máximo de imagens / ficheiros</x:v>
      </x:c>
      <x:c r="B33" s="49" t="n">
        <x:f>IFERROR(SUMIFS(Base_100!$BA$2:$BA$101,Base_100!$BA$2:$BA$101,"&gt;0",Base_100!$B$2:$B$101,"Conferido")/COUNTIFS(Base_100!$BA$2:$BA$101,"&gt;0",Base_100!$B$2:$B$101,"Conferido"),0)</x:f>
        <x:v>10.464285714285714</x:v>
      </x:c>
      <x:c r="C33" s="49"/>
      <x:c r="D33" s="49"/>
      <x:c r="E33" s="49"/>
      <x:c r="F33" s="49"/>
      <x:c r="G33" s="49"/>
      <x:c r="H33" s="49"/>
    </x:row>
    <x:row r="34">
      <x:c r="A34" s="50" t="str">
        <x:v>Maior nº máximo de imagens / ficheiros</x:v>
      </x:c>
      <x:c r="B34" s="49" t="n">
        <x:f>IFERROR(MAX(Base_100!$BA$2:$BA$101),0)</x:f>
        <x:v>30</x:v>
      </x:c>
      <x:c r="C34" s="49"/>
      <x:c r="D34" s="49"/>
      <x:c r="E34" s="49"/>
      <x:c r="F34" s="49"/>
      <x:c r="G34" s="49"/>
      <x:c r="H34" s="49"/>
    </x:row>
    <x:row r="35">
      <x:c r="A35" s="50" t="str">
        <x:v>Oportunidades com taxa de inscrição</x:v>
      </x:c>
      <x:c r="B35" s="49" t="n">
        <x:f>COUNTIFS(Base_100!$P$2:$P$101,"Sim",Base_100!$B$2:$B$101,"Conferido")</x:f>
        <x:v>27</x:v>
      </x:c>
      <x:c r="C35" s="49"/>
      <x:c r="D35" s="49"/>
      <x:c r="E35" s="49"/>
      <x:c r="F35" s="49"/>
      <x:c r="G35" s="49"/>
      <x:c r="H35" s="49"/>
    </x:row>
    <x:row r="36">
      <x:c r="A36" s="49" t="str">
        <x:v>Oportunidades com apoio monetário explícito</x:v>
      </x:c>
      <x:c r="B36" s="49" t="n">
        <x:f>COUNTIFS(Base_100!$BM$2:$BM$101,"Sim",Base_100!$B$2:$B$101,"Conferido")</x:f>
        <x:v>43</x:v>
      </x:c>
      <x:c r="C36" s="49"/>
      <x:c r="D36" s="49"/>
      <x:c r="E36" s="49"/>
      <x:c r="F36" s="49"/>
      <x:c r="G36" s="49"/>
      <x:c r="H36" s="49"/>
    </x:row>
    <x:row r="37">
      <x:c r="A37" s="49" t="str">
        <x:v>Critérios de seleção publicados</x:v>
      </x:c>
      <x:c r="B37" s="49" t="n">
        <x:f>COUNTIFS(Base_100!$AT$2:$AT$101,"Sim",Base_100!$B$2:$B$101,"Conferido")</x:f>
        <x:v>37</x:v>
      </x:c>
    </x:row>
  </x:sheetData>
  <x:mergeCells>
    <x:mergeCell ref="A1:H1"/>
  </x:mergeCells>
  <x:conditionalFormatting sqref="B8:B8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A02B93"/>
            </x14:dataBar>
          </x14:cfRule>
          <xm:sqref>B8:B8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1" max="11" width="28" hidden="0" customWidth="1"/>
    <x:col min="12" max="12" width="28" hidden="0" customWidth="1"/>
  </x:cols>
  <x:sheetData>
    <x:row r="1">
      <x:c r="A1" s="3" t="str">
        <x:v>Status_coleta</x:v>
      </x:c>
      <x:c r="B1" s="3" t="str">
        <x:v>Tipo_oportunidade</x:v>
      </x:c>
      <x:c r="C1" s="3" t="str">
        <x:v>Status_requisito</x:v>
      </x:c>
      <x:c r="D1" s="3" t="str">
        <x:v>Sim_nao_na</x:v>
      </x:c>
      <x:c r="E1" s="3" t="str">
        <x:v>Formato_portfolio</x:v>
      </x:c>
      <x:c r="F1" s="3" t="str">
        <x:v>Abrangencia</x:v>
      </x:c>
      <x:c r="G1" s="3" t="str">
        <x:v>Idioma</x:v>
      </x:c>
      <x:c r="H1" s="3" t="str">
        <x:v>Regiao</x:v>
      </x:c>
      <x:c r="I1" s="3" t="str">
        <x:v>Moeda</x:v>
      </x:c>
      <x:c r="K1" s="7" t="str">
        <x:v>Estrutura_taxa</x:v>
      </x:c>
      <x:c r="L1" s="7" t="str">
        <x:v>Sim_nao_na_revisado</x:v>
      </x:c>
      <x:c r="M1" t="str">
        <x:v>Apoio_monetario</x:v>
      </x:c>
    </x:row>
    <x:row r="2">
      <x:c r="A2" t="str">
        <x:v>A pesquisar</x:v>
      </x:c>
      <x:c r="B2" t="str">
        <x:v>Residência</x:v>
      </x:c>
      <x:c r="C2" t="str">
        <x:v>Obrigatório</x:v>
      </x:c>
      <x:c r="D2" t="str">
        <x:v>Sim</x:v>
      </x:c>
      <x:c r="E2" t="str">
        <x:v>PDF</x:v>
      </x:c>
      <x:c r="F2" t="str">
        <x:v>Local</x:v>
      </x:c>
      <x:c r="G2" t="str">
        <x:v>Português</x:v>
      </x:c>
      <x:c r="H2" t="str">
        <x:v>Europa</x:v>
      </x:c>
      <x:c r="I2" t="str">
        <x:v>EUR</x:v>
      </x:c>
      <x:c r="K2" t="str">
        <x:v>Gratuita</x:v>
      </x:c>
      <x:c r="L2" t="str">
        <x:v>Sim</x:v>
      </x:c>
      <x:c r="M2" t="str">
        <x:v>Sim</x:v>
      </x:c>
    </x:row>
    <x:row r="3">
      <x:c r="A3" t="str">
        <x:v>Em coleta</x:v>
      </x:c>
      <x:c r="B3" t="str">
        <x:v>Exposição / Open call</x:v>
      </x:c>
      <x:c r="C3" t="str">
        <x:v>Opcional</x:v>
      </x:c>
      <x:c r="D3" t="str">
        <x:v>Não</x:v>
      </x:c>
      <x:c r="E3" t="str">
        <x:v>Link / website</x:v>
      </x:c>
      <x:c r="F3" t="str">
        <x:v>Nacional</x:v>
      </x:c>
      <x:c r="G3" t="str">
        <x:v>Inglês</x:v>
      </x:c>
      <x:c r="H3" t="str">
        <x:v>América Latina</x:v>
      </x:c>
      <x:c r="I3" t="str">
        <x:v>USD</x:v>
      </x:c>
      <x:c r="K3" t="str">
        <x:v>Fixa</x:v>
      </x:c>
      <x:c r="L3" t="str">
        <x:v>Não</x:v>
      </x:c>
      <x:c r="M3" t="str">
        <x:v>Não</x:v>
      </x:c>
    </x:row>
    <x:row r="4">
      <x:c r="A4" t="str">
        <x:v>Conferido</x:v>
      </x:c>
      <x:c r="B4" t="str">
        <x:v>Prêmio / Bolsa</x:v>
      </x:c>
      <x:c r="C4" t="str">
        <x:v>Não solicitado</x:v>
      </x:c>
      <x:c r="D4" t="str">
        <x:v>Não informado</x:v>
      </x:c>
      <x:c r="E4" t="str">
        <x:v>Upload de imagens</x:v>
      </x:c>
      <x:c r="F4" t="str">
        <x:v>Regional</x:v>
      </x:c>
      <x:c r="G4" t="str">
        <x:v>Espanhol</x:v>
      </x:c>
      <x:c r="H4" t="str">
        <x:v>América do Norte</x:v>
      </x:c>
      <x:c r="I4" t="str">
        <x:v>GBP</x:v>
      </x:c>
      <x:c r="K4" t="str">
        <x:v>Fixa; isenção possível</x:v>
      </x:c>
      <x:c r="L4" t="str">
        <x:v>Não informado</x:v>
      </x:c>
      <x:c r="M4" t="str">
        <x:v>Não informado</x:v>
      </x:c>
    </x:row>
    <x:row r="5">
      <x:c r="A5" t="str">
        <x:v>Excluído</x:v>
      </x:c>
      <x:c r="B5" t="str">
        <x:v>Edital / Grant / Comissão</x:v>
      </x:c>
      <x:c r="C5" t="str">
        <x:v>Não informado</x:v>
      </x:c>
      <x:c r="E5" t="str">
        <x:v>Formulário / plataforma</x:v>
      </x:c>
      <x:c r="F5" t="str">
        <x:v>Internacional</x:v>
      </x:c>
      <x:c r="G5" t="str">
        <x:v>Francês</x:v>
      </x:c>
      <x:c r="H5" t="str">
        <x:v>Ásia</x:v>
      </x:c>
      <x:c r="I5" t="str">
        <x:v>BRL</x:v>
      </x:c>
      <x:c r="K5" t="str">
        <x:v>Variável por período</x:v>
      </x:c>
      <x:c r="L5"/>
      <x:c r="M5"/>
    </x:row>
    <x:row r="6">
      <x:c r="B6" t="str">
        <x:v>Festival / Publicação</x:v>
      </x:c>
      <x:c r="E6" t="str">
        <x:v>Vídeo</x:v>
      </x:c>
      <x:c r="F6" t="str">
        <x:v>Global / online</x:v>
      </x:c>
      <x:c r="G6" t="str">
        <x:v>Alemão</x:v>
      </x:c>
      <x:c r="H6" t="str">
        <x:v>África</x:v>
      </x:c>
      <x:c r="I6" t="str">
        <x:v>CAD</x:v>
      </x:c>
      <x:c r="K6" t="str">
        <x:v>Variável pelo nº de obras</x:v>
      </x:c>
      <x:c r="L6"/>
      <x:c r="M6"/>
    </x:row>
    <x:row r="7">
      <x:c r="B7" t="str">
        <x:v>Galeria / Representação</x:v>
      </x:c>
      <x:c r="E7" t="str">
        <x:v>Múltiplos formatos</x:v>
      </x:c>
      <x:c r="F7" t="str">
        <x:v>Não informado</x:v>
      </x:c>
      <x:c r="G7" t="str">
        <x:v>Italiano</x:v>
      </x:c>
      <x:c r="H7" t="str">
        <x:v>Oceania</x:v>
      </x:c>
      <x:c r="I7" t="str">
        <x:v>AUD</x:v>
      </x:c>
      <x:c r="K7" t="str">
        <x:v>Condicional / pós-seleção</x:v>
      </x:c>
      <x:c r="L7"/>
      <x:c r="M7"/>
    </x:row>
    <x:row r="8">
      <x:c r="B8" t="str">
        <x:v>Outro</x:v>
      </x:c>
      <x:c r="E8" t="str">
        <x:v>Outro</x:v>
      </x:c>
      <x:c r="G8" t="str">
        <x:v>Outro</x:v>
      </x:c>
      <x:c r="H8" t="str">
        <x:v>Oriente Médio</x:v>
      </x:c>
      <x:c r="I8" t="str">
        <x:v>CHF</x:v>
      </x:c>
      <x:c r="K8" s="11" t="str">
        <x:v>Não informado</x:v>
      </x:c>
      <x:c r="L8" s="11"/>
      <x:c r="M8"/>
    </x:row>
    <x:row r="9">
      <x:c r="E9" t="str">
        <x:v>Não informado</x:v>
      </x:c>
      <x:c r="G9" t="str">
        <x:v>Multilíngue</x:v>
      </x:c>
      <x:c r="H9" t="str">
        <x:v>Global / Online</x:v>
      </x:c>
      <x:c r="I9" t="str">
        <x:v>JPY</x:v>
      </x:c>
    </x:row>
    <x:row r="10">
      <x:c r="G10" t="str">
        <x:v>Não informado</x:v>
      </x:c>
      <x:c r="H10" t="str">
        <x:v>Outro</x:v>
      </x:c>
      <x:c r="I10" t="str">
        <x:v>Outra</x:v>
      </x:c>
    </x:row>
  </x:sheetData>
  <x:pageMargins left="0.7" right="0.7" top="0.75" bottom="0.75" header="0.3" footer="0.3"/>
</x:worksheet>
</file>